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Relationship Id="rId5" Type="http://schemas.microsoft.com/office/2020/02/relationships/classificationlabels" Target="docMetadata/LabelInfo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rebecca_fairclough_richmondandwandsworth_gov_uk/Documents/Docs to upload/"/>
    </mc:Choice>
  </mc:AlternateContent>
  <xr:revisionPtr revIDLastSave="0" documentId="8_{AA2A0CCF-ECA8-4D63-899E-0417358844C9}" xr6:coauthVersionLast="47" xr6:coauthVersionMax="47" xr10:uidLastSave="{00000000-0000-0000-0000-000000000000}"/>
  <bookViews>
    <workbookView xWindow="-108" yWindow="-108" windowWidth="23256" windowHeight="12576"/>
  </bookViews>
  <sheets>
    <sheet name="Calc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J34" i="1"/>
  <c r="J35" i="1"/>
  <c r="F35" i="1"/>
  <c r="J36" i="1"/>
  <c r="F36" i="1"/>
  <c r="J37" i="1"/>
  <c r="J38" i="1"/>
  <c r="J39" i="1"/>
  <c r="F39" i="1"/>
  <c r="J40" i="1"/>
  <c r="E9" i="1"/>
  <c r="B41" i="1"/>
  <c r="B29" i="1"/>
  <c r="F40" i="1"/>
  <c r="G40" i="1"/>
  <c r="I40" i="1"/>
  <c r="D39" i="1"/>
  <c r="E39" i="1"/>
  <c r="F38" i="1"/>
  <c r="G38" i="1"/>
  <c r="D38" i="1"/>
  <c r="E38" i="1"/>
  <c r="F37" i="1"/>
  <c r="D37" i="1"/>
  <c r="E37" i="1"/>
  <c r="K37" i="1"/>
  <c r="D36" i="1"/>
  <c r="E36" i="1"/>
  <c r="D35" i="1"/>
  <c r="E35" i="1"/>
  <c r="F34" i="1"/>
  <c r="G34" i="1"/>
  <c r="D34" i="1"/>
  <c r="E34" i="1"/>
  <c r="H28" i="1"/>
  <c r="I28" i="1"/>
  <c r="H27" i="1"/>
  <c r="I27" i="1"/>
  <c r="J27" i="1"/>
  <c r="G27" i="1"/>
  <c r="H26" i="1"/>
  <c r="G26" i="1"/>
  <c r="I26" i="1"/>
  <c r="J26" i="1"/>
  <c r="H25" i="1"/>
  <c r="G25" i="1"/>
  <c r="I25" i="1"/>
  <c r="H24" i="1"/>
  <c r="H23" i="1"/>
  <c r="G23" i="1"/>
  <c r="I23" i="1"/>
  <c r="H22" i="1"/>
  <c r="G22" i="1"/>
  <c r="I22" i="1"/>
  <c r="D22" i="1"/>
  <c r="E22" i="1"/>
  <c r="J22" i="1"/>
  <c r="D23" i="1"/>
  <c r="E23" i="1"/>
  <c r="J23" i="1"/>
  <c r="D27" i="1"/>
  <c r="E27" i="1"/>
  <c r="D26" i="1"/>
  <c r="E26" i="1"/>
  <c r="D25" i="1"/>
  <c r="E25" i="1"/>
  <c r="J25" i="1"/>
  <c r="G24" i="1"/>
  <c r="I24" i="1"/>
  <c r="G28" i="1"/>
  <c r="H40" i="1"/>
  <c r="H39" i="1"/>
  <c r="H38" i="1"/>
  <c r="H37" i="1"/>
  <c r="H36" i="1"/>
  <c r="H35" i="1"/>
  <c r="H34" i="1"/>
  <c r="D40" i="1"/>
  <c r="E40" i="1"/>
  <c r="K40" i="1"/>
  <c r="D28" i="1"/>
  <c r="E28" i="1"/>
  <c r="D24" i="1"/>
  <c r="E24" i="1"/>
  <c r="J24" i="1"/>
  <c r="E6" i="1"/>
  <c r="E10" i="1"/>
  <c r="E16" i="1"/>
  <c r="E8" i="1"/>
  <c r="E14" i="1"/>
  <c r="G37" i="1"/>
  <c r="I37" i="1"/>
  <c r="B43" i="1"/>
  <c r="G35" i="1"/>
  <c r="I35" i="1"/>
  <c r="K35" i="1"/>
  <c r="G36" i="1"/>
  <c r="I36" i="1"/>
  <c r="K36" i="1"/>
  <c r="G39" i="1"/>
  <c r="I39" i="1"/>
  <c r="K39" i="1"/>
  <c r="J28" i="1"/>
  <c r="J29" i="1"/>
  <c r="I34" i="1"/>
  <c r="K34" i="1"/>
  <c r="I38" i="1"/>
  <c r="K38" i="1"/>
  <c r="K41" i="1"/>
  <c r="K43" i="1"/>
</calcChain>
</file>

<file path=xl/sharedStrings.xml><?xml version="1.0" encoding="utf-8"?>
<sst xmlns="http://schemas.openxmlformats.org/spreadsheetml/2006/main" count="78" uniqueCount="48">
  <si>
    <t>Number of Units on proposed development</t>
  </si>
  <si>
    <t>No.</t>
  </si>
  <si>
    <t>Level of Affordable Housing required</t>
  </si>
  <si>
    <t>Number of Affordable Units required</t>
  </si>
  <si>
    <t>Percentage Intermediate required</t>
  </si>
  <si>
    <t>Number of Intermediate units required</t>
  </si>
  <si>
    <t>Less on Site provision</t>
  </si>
  <si>
    <t>Intermediate Units provided on site</t>
  </si>
  <si>
    <t>Net number of Intermediate units off-site</t>
  </si>
  <si>
    <t>Off-Site Commuted Sum calculation</t>
  </si>
  <si>
    <t>Unit type</t>
  </si>
  <si>
    <t>OMV</t>
  </si>
  <si>
    <t>Profit</t>
  </si>
  <si>
    <t>Net Total Cost</t>
  </si>
  <si>
    <t>1 Bed Flat</t>
  </si>
  <si>
    <t>2 Bed Flat</t>
  </si>
  <si>
    <t>3 Bed Flat</t>
  </si>
  <si>
    <t>2 Bed Hse</t>
  </si>
  <si>
    <t>3 Bed Hse</t>
  </si>
  <si>
    <t>4 Bed Hse</t>
  </si>
  <si>
    <t>5 Bed Hse</t>
  </si>
  <si>
    <t>Total</t>
  </si>
  <si>
    <t>Intermediate - Shared Ownership</t>
  </si>
  <si>
    <t>Yield</t>
  </si>
  <si>
    <t>per week</t>
  </si>
  <si>
    <t>Rent</t>
  </si>
  <si>
    <t>Capitalised</t>
  </si>
  <si>
    <t>Commuted</t>
  </si>
  <si>
    <t>Sum</t>
  </si>
  <si>
    <t>Date</t>
  </si>
  <si>
    <t>Site Name:</t>
  </si>
  <si>
    <t>Mgt Charge</t>
  </si>
  <si>
    <t>Off Site</t>
  </si>
  <si>
    <t>Provision</t>
  </si>
  <si>
    <t>£</t>
  </si>
  <si>
    <t>Equity Rent</t>
  </si>
  <si>
    <t>1st Tranche</t>
  </si>
  <si>
    <t>Total Units</t>
  </si>
  <si>
    <t>Total Commuted  Sum</t>
  </si>
  <si>
    <t>Notes</t>
  </si>
  <si>
    <t>Percentage Affordable Rented required</t>
  </si>
  <si>
    <t>Number of Affordable Rented Units required</t>
  </si>
  <si>
    <t>Affordable Rented Units provided on site</t>
  </si>
  <si>
    <t>Net number of units of Affordable Rented off-site</t>
  </si>
  <si>
    <t>Affordable Rented</t>
  </si>
  <si>
    <t>LONDON BOROUGH OF RICHMOND UPON THAMES</t>
  </si>
  <si>
    <t>AFFORDABLE HOUSING SPD - ANNEXE A - COMMUTED SUM CALCULATION</t>
  </si>
  <si>
    <t>REV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</si>
</sst>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0" fontId="0" fillId="2" borderId="3" xfId="0" applyNumberFormat="1" applyFill="1" applyBorder="1" applyAlignment="1" applyProtection="1">
      <alignment horizontal="center"/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0" fontId="0" fillId="2" borderId="5" xfId="0" applyNumberForma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3" fillId="0" borderId="6" xfId="0" applyFont="1" applyBorder="1" applyAlignment="1" applyProtection="1">
      <alignment horizontal="right"/>
    </xf>
    <xf numFmtId="0" fontId="0" fillId="0" borderId="7" xfId="0" applyBorder="1" applyProtection="1"/>
    <xf numFmtId="0" fontId="3" fillId="0" borderId="8" xfId="0" applyFont="1" applyBorder="1" applyAlignment="1" applyProtection="1">
      <alignment horizontal="right"/>
    </xf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5" xfId="0" applyBorder="1" applyProtection="1"/>
    <xf numFmtId="3" fontId="0" fillId="0" borderId="1" xfId="0" applyNumberFormat="1" applyBorder="1" applyProtection="1"/>
    <xf numFmtId="0" fontId="0" fillId="0" borderId="3" xfId="0" applyBorder="1" applyProtection="1"/>
    <xf numFmtId="0" fontId="3" fillId="0" borderId="18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3" fillId="0" borderId="24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3" fillId="0" borderId="0" xfId="0" applyFont="1" applyProtection="1"/>
    <xf numFmtId="0" fontId="3" fillId="0" borderId="10" xfId="0" applyFont="1" applyBorder="1" applyProtection="1"/>
    <xf numFmtId="0" fontId="0" fillId="0" borderId="28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Protection="1"/>
    <xf numFmtId="3" fontId="0" fillId="0" borderId="2" xfId="0" applyNumberFormat="1" applyBorder="1" applyProtection="1"/>
    <xf numFmtId="10" fontId="0" fillId="0" borderId="2" xfId="0" applyNumberFormat="1" applyBorder="1" applyProtection="1"/>
    <xf numFmtId="3" fontId="0" fillId="0" borderId="32" xfId="0" applyNumberFormat="1" applyBorder="1" applyProtection="1"/>
    <xf numFmtId="0" fontId="0" fillId="0" borderId="33" xfId="0" applyBorder="1" applyProtection="1"/>
    <xf numFmtId="10" fontId="0" fillId="0" borderId="1" xfId="0" applyNumberFormat="1" applyBorder="1" applyProtection="1"/>
    <xf numFmtId="3" fontId="0" fillId="0" borderId="34" xfId="0" applyNumberFormat="1" applyBorder="1" applyProtection="1"/>
    <xf numFmtId="0" fontId="0" fillId="0" borderId="35" xfId="0" applyBorder="1" applyProtection="1"/>
    <xf numFmtId="3" fontId="0" fillId="0" borderId="4" xfId="0" applyNumberFormat="1" applyBorder="1" applyProtection="1"/>
    <xf numFmtId="10" fontId="0" fillId="0" borderId="4" xfId="0" applyNumberFormat="1" applyBorder="1" applyProtection="1"/>
    <xf numFmtId="3" fontId="0" fillId="0" borderId="36" xfId="0" applyNumberFormat="1" applyBorder="1" applyProtection="1"/>
    <xf numFmtId="0" fontId="0" fillId="0" borderId="24" xfId="0" applyBorder="1" applyProtection="1"/>
    <xf numFmtId="10" fontId="0" fillId="0" borderId="25" xfId="0" applyNumberFormat="1" applyBorder="1" applyProtection="1"/>
    <xf numFmtId="0" fontId="3" fillId="0" borderId="26" xfId="0" applyFont="1" applyBorder="1" applyProtection="1"/>
    <xf numFmtId="3" fontId="0" fillId="0" borderId="27" xfId="0" applyNumberFormat="1" applyBorder="1" applyProtection="1"/>
    <xf numFmtId="10" fontId="0" fillId="0" borderId="0" xfId="0" applyNumberFormat="1" applyProtection="1"/>
    <xf numFmtId="0" fontId="3" fillId="0" borderId="37" xfId="0" applyFont="1" applyBorder="1" applyProtection="1"/>
    <xf numFmtId="10" fontId="0" fillId="0" borderId="7" xfId="0" applyNumberFormat="1" applyBorder="1" applyProtection="1"/>
    <xf numFmtId="10" fontId="0" fillId="0" borderId="3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2" borderId="37" xfId="0" applyFont="1" applyFill="1" applyBorder="1" applyProtection="1"/>
    <xf numFmtId="0" fontId="0" fillId="2" borderId="7" xfId="0" applyFill="1" applyBorder="1" applyProtection="1"/>
    <xf numFmtId="0" fontId="0" fillId="2" borderId="9" xfId="0" applyFill="1" applyBorder="1" applyProtection="1"/>
    <xf numFmtId="4" fontId="0" fillId="0" borderId="3" xfId="0" applyNumberFormat="1" applyBorder="1" applyProtection="1"/>
    <xf numFmtId="4" fontId="0" fillId="0" borderId="1" xfId="0" applyNumberFormat="1" applyBorder="1" applyProtection="1"/>
    <xf numFmtId="4" fontId="0" fillId="0" borderId="38" xfId="0" applyNumberFormat="1" applyBorder="1" applyProtection="1"/>
    <xf numFmtId="2" fontId="0" fillId="2" borderId="1" xfId="0" applyNumberFormat="1" applyFill="1" applyBorder="1" applyProtection="1">
      <protection locked="0"/>
    </xf>
    <xf numFmtId="0" fontId="3" fillId="0" borderId="17" xfId="0" applyFont="1" applyBorder="1" applyProtection="1"/>
    <xf numFmtId="0" fontId="3" fillId="3" borderId="39" xfId="0" applyFont="1" applyFill="1" applyBorder="1" applyAlignment="1" applyProtection="1">
      <alignment wrapText="1"/>
    </xf>
    <xf numFmtId="2" fontId="3" fillId="3" borderId="39" xfId="0" applyNumberFormat="1" applyFont="1" applyFill="1" applyBorder="1" applyProtection="1"/>
    <xf numFmtId="0" fontId="0" fillId="3" borderId="7" xfId="0" applyFill="1" applyBorder="1" applyProtection="1"/>
    <xf numFmtId="0" fontId="0" fillId="3" borderId="9" xfId="0" applyFill="1" applyBorder="1" applyProtection="1"/>
    <xf numFmtId="0" fontId="3" fillId="3" borderId="37" xfId="0" applyFont="1" applyFill="1" applyBorder="1" applyAlignment="1" applyProtection="1">
      <alignment horizontal="center" wrapText="1"/>
    </xf>
    <xf numFmtId="3" fontId="3" fillId="3" borderId="9" xfId="0" applyNumberFormat="1" applyFont="1" applyFill="1" applyBorder="1" applyProtection="1"/>
    <xf numFmtId="0" fontId="5" fillId="0" borderId="0" xfId="0" applyFont="1" applyProtection="1"/>
    <xf numFmtId="14" fontId="0" fillId="2" borderId="9" xfId="0" applyNumberFormat="1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7" xfId="0" applyFill="1" applyBorder="1" applyProtection="1">
      <protection locked="0"/>
    </xf>
    <xf numFmtId="9" fontId="0" fillId="0" borderId="1" xfId="0" applyNumberFormat="1" applyFill="1" applyBorder="1" applyProtection="1"/>
    <xf numFmtId="10" fontId="0" fillId="0" borderId="5" xfId="0" applyNumberFormat="1" applyFill="1" applyBorder="1" applyAlignment="1" applyProtection="1">
      <alignment horizontal="center"/>
    </xf>
    <xf numFmtId="0" fontId="4" fillId="2" borderId="41" xfId="0" applyFont="1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8"/>
  <sheetViews>
    <sheetView tabSelected="1" view="pageBreakPreview" zoomScaleNormal="100" zoomScaleSheetLayoutView="100" workbookViewId="0">
      <selection activeCell="B3" sqref="B3:D3"/>
    </sheetView>
  </sheetViews>
  <sheetFormatPr defaultColWidth="9.109375" defaultRowHeight="13.2" x14ac:dyDescent="0.25"/>
  <cols>
    <col min="1" max="1" width="10.44140625" style="1" bestFit="1" customWidth="1"/>
    <col min="2" max="2" width="12.5546875" style="1" bestFit="1" customWidth="1"/>
    <col min="3" max="3" width="9.109375" style="1"/>
    <col min="4" max="4" width="13.6640625" style="1" customWidth="1"/>
    <col min="5" max="5" width="14.44140625" style="1" bestFit="1" customWidth="1"/>
    <col min="6" max="6" width="16.109375" style="1" bestFit="1" customWidth="1"/>
    <col min="7" max="7" width="14.6640625" style="1" bestFit="1" customWidth="1"/>
    <col min="8" max="8" width="11.6640625" style="1" customWidth="1"/>
    <col min="9" max="9" width="11.33203125" style="1" bestFit="1" customWidth="1"/>
    <col min="10" max="10" width="10.6640625" style="1" customWidth="1"/>
    <col min="11" max="11" width="11.88671875" style="1" bestFit="1" customWidth="1"/>
    <col min="12" max="12" width="10.88671875" style="1" bestFit="1" customWidth="1"/>
    <col min="13" max="13" width="10" style="1" bestFit="1" customWidth="1"/>
    <col min="14" max="16384" width="9.109375" style="1"/>
  </cols>
  <sheetData>
    <row r="1" spans="1:11" s="12" customFormat="1" ht="21" x14ac:dyDescent="0.4">
      <c r="A1" s="83" t="s">
        <v>45</v>
      </c>
    </row>
    <row r="2" spans="1:11" s="12" customFormat="1" ht="18" thickBot="1" x14ac:dyDescent="0.35">
      <c r="A2" s="11" t="s">
        <v>46</v>
      </c>
      <c r="K2" s="40" t="s">
        <v>47</v>
      </c>
    </row>
    <row r="3" spans="1:11" s="12" customFormat="1" ht="13.8" thickBot="1" x14ac:dyDescent="0.3">
      <c r="A3" s="13" t="s">
        <v>30</v>
      </c>
      <c r="B3" s="98"/>
      <c r="C3" s="99"/>
      <c r="D3" s="99"/>
      <c r="E3" s="15" t="s">
        <v>29</v>
      </c>
      <c r="F3" s="84"/>
      <c r="G3" s="69" t="s">
        <v>39</v>
      </c>
      <c r="H3" s="70"/>
      <c r="I3" s="70"/>
      <c r="J3" s="70"/>
      <c r="K3" s="71"/>
    </row>
    <row r="4" spans="1:11" s="12" customFormat="1" x14ac:dyDescent="0.25">
      <c r="A4" s="17" t="s">
        <v>0</v>
      </c>
      <c r="B4" s="18"/>
      <c r="C4" s="18"/>
      <c r="D4" s="19"/>
      <c r="E4" s="85"/>
      <c r="F4" s="20" t="s">
        <v>1</v>
      </c>
      <c r="G4" s="86"/>
      <c r="H4" s="87"/>
      <c r="I4" s="87"/>
      <c r="J4" s="87"/>
      <c r="K4" s="88"/>
    </row>
    <row r="5" spans="1:11" s="12" customFormat="1" x14ac:dyDescent="0.25">
      <c r="A5" s="21" t="s">
        <v>2</v>
      </c>
      <c r="B5" s="22"/>
      <c r="C5" s="22"/>
      <c r="D5" s="23"/>
      <c r="E5" s="2">
        <v>0</v>
      </c>
      <c r="F5" s="76"/>
      <c r="G5" s="89"/>
      <c r="H5" s="90"/>
      <c r="I5" s="90"/>
      <c r="J5" s="90"/>
      <c r="K5" s="91"/>
    </row>
    <row r="6" spans="1:11" s="12" customFormat="1" x14ac:dyDescent="0.25">
      <c r="A6" s="25" t="s">
        <v>3</v>
      </c>
      <c r="B6" s="26"/>
      <c r="C6" s="26"/>
      <c r="D6" s="28"/>
      <c r="E6" s="72">
        <f>E4*E5</f>
        <v>0</v>
      </c>
      <c r="F6" s="27" t="s">
        <v>1</v>
      </c>
      <c r="G6" s="92"/>
      <c r="H6" s="90"/>
      <c r="I6" s="90"/>
      <c r="J6" s="90"/>
      <c r="K6" s="91"/>
    </row>
    <row r="7" spans="1:11" s="12" customFormat="1" x14ac:dyDescent="0.25">
      <c r="A7" s="21" t="s">
        <v>40</v>
      </c>
      <c r="B7" s="22"/>
      <c r="C7" s="22"/>
      <c r="D7" s="23"/>
      <c r="E7" s="2">
        <v>0.8</v>
      </c>
      <c r="F7" s="24"/>
      <c r="G7" s="92"/>
      <c r="H7" s="90"/>
      <c r="I7" s="90"/>
      <c r="J7" s="90"/>
      <c r="K7" s="91"/>
    </row>
    <row r="8" spans="1:11" s="12" customFormat="1" x14ac:dyDescent="0.25">
      <c r="A8" s="25" t="s">
        <v>41</v>
      </c>
      <c r="B8" s="26"/>
      <c r="C8" s="26"/>
      <c r="D8" s="28"/>
      <c r="E8" s="72">
        <f>E6*E7</f>
        <v>0</v>
      </c>
      <c r="F8" s="27" t="s">
        <v>1</v>
      </c>
      <c r="G8" s="92"/>
      <c r="H8" s="90"/>
      <c r="I8" s="90"/>
      <c r="J8" s="90"/>
      <c r="K8" s="91"/>
    </row>
    <row r="9" spans="1:11" s="12" customFormat="1" x14ac:dyDescent="0.25">
      <c r="A9" s="21" t="s">
        <v>4</v>
      </c>
      <c r="B9" s="22"/>
      <c r="C9" s="22"/>
      <c r="D9" s="23"/>
      <c r="E9" s="96">
        <f>1-E7</f>
        <v>0.19999999999999996</v>
      </c>
      <c r="F9" s="24"/>
      <c r="G9" s="92"/>
      <c r="H9" s="90"/>
      <c r="I9" s="90"/>
      <c r="J9" s="90"/>
      <c r="K9" s="91"/>
    </row>
    <row r="10" spans="1:11" s="12" customFormat="1" x14ac:dyDescent="0.25">
      <c r="A10" s="21" t="s">
        <v>5</v>
      </c>
      <c r="B10" s="22"/>
      <c r="C10" s="22"/>
      <c r="D10" s="23"/>
      <c r="E10" s="73">
        <f>E9*E6</f>
        <v>0</v>
      </c>
      <c r="F10" s="24" t="s">
        <v>1</v>
      </c>
      <c r="G10" s="92"/>
      <c r="H10" s="90"/>
      <c r="I10" s="90"/>
      <c r="J10" s="90"/>
      <c r="K10" s="91"/>
    </row>
    <row r="11" spans="1:11" s="12" customFormat="1" x14ac:dyDescent="0.25">
      <c r="A11" s="25"/>
      <c r="B11" s="26"/>
      <c r="C11" s="26"/>
      <c r="D11" s="28"/>
      <c r="E11" s="30"/>
      <c r="F11" s="27"/>
      <c r="G11" s="92"/>
      <c r="H11" s="90"/>
      <c r="I11" s="90"/>
      <c r="J11" s="90"/>
      <c r="K11" s="91"/>
    </row>
    <row r="12" spans="1:11" s="12" customFormat="1" ht="13.8" thickBot="1" x14ac:dyDescent="0.3">
      <c r="A12" s="31" t="s">
        <v>6</v>
      </c>
      <c r="B12" s="26"/>
      <c r="C12" s="26"/>
      <c r="D12" s="28"/>
      <c r="E12" s="30"/>
      <c r="F12" s="27"/>
      <c r="G12" s="92"/>
      <c r="H12" s="90"/>
      <c r="I12" s="90"/>
      <c r="J12" s="90"/>
      <c r="K12" s="91"/>
    </row>
    <row r="13" spans="1:11" s="12" customFormat="1" x14ac:dyDescent="0.25">
      <c r="A13" s="32" t="s">
        <v>42</v>
      </c>
      <c r="B13" s="33"/>
      <c r="C13" s="33"/>
      <c r="D13" s="34"/>
      <c r="E13" s="3">
        <v>0</v>
      </c>
      <c r="F13" s="35" t="s">
        <v>1</v>
      </c>
      <c r="G13" s="86"/>
      <c r="H13" s="87"/>
      <c r="I13" s="87"/>
      <c r="J13" s="87"/>
      <c r="K13" s="88"/>
    </row>
    <row r="14" spans="1:11" s="12" customFormat="1" ht="13.8" thickBot="1" x14ac:dyDescent="0.3">
      <c r="A14" s="36" t="s">
        <v>43</v>
      </c>
      <c r="B14" s="37"/>
      <c r="C14" s="37"/>
      <c r="D14" s="38"/>
      <c r="E14" s="74">
        <f>E8-E13</f>
        <v>0</v>
      </c>
      <c r="F14" s="39" t="s">
        <v>1</v>
      </c>
      <c r="G14" s="93"/>
      <c r="H14" s="94"/>
      <c r="I14" s="94"/>
      <c r="J14" s="94"/>
      <c r="K14" s="95"/>
    </row>
    <row r="15" spans="1:11" s="12" customFormat="1" x14ac:dyDescent="0.25">
      <c r="A15" s="32" t="s">
        <v>7</v>
      </c>
      <c r="B15" s="33"/>
      <c r="C15" s="33"/>
      <c r="D15" s="34"/>
      <c r="E15" s="3">
        <v>0</v>
      </c>
      <c r="F15" s="35" t="s">
        <v>1</v>
      </c>
      <c r="G15" s="92"/>
      <c r="H15" s="90"/>
      <c r="I15" s="90"/>
      <c r="J15" s="90"/>
      <c r="K15" s="91"/>
    </row>
    <row r="16" spans="1:11" s="12" customFormat="1" ht="13.8" thickBot="1" x14ac:dyDescent="0.3">
      <c r="A16" s="36" t="s">
        <v>8</v>
      </c>
      <c r="B16" s="37"/>
      <c r="C16" s="37"/>
      <c r="D16" s="38"/>
      <c r="E16" s="74">
        <f>E10-E15</f>
        <v>0</v>
      </c>
      <c r="F16" s="39" t="s">
        <v>1</v>
      </c>
      <c r="G16" s="93"/>
      <c r="H16" s="94"/>
      <c r="I16" s="94"/>
      <c r="J16" s="94"/>
      <c r="K16" s="95"/>
    </row>
    <row r="17" spans="1:11" s="12" customFormat="1" x14ac:dyDescent="0.25"/>
    <row r="18" spans="1:11" s="12" customFormat="1" ht="13.8" thickBot="1" x14ac:dyDescent="0.3">
      <c r="A18" s="40" t="s">
        <v>9</v>
      </c>
    </row>
    <row r="19" spans="1:11" s="12" customFormat="1" ht="13.8" thickBot="1" x14ac:dyDescent="0.3">
      <c r="A19" s="41" t="s">
        <v>44</v>
      </c>
      <c r="B19" s="18"/>
      <c r="C19" s="18"/>
      <c r="D19" s="18"/>
      <c r="E19" s="18"/>
      <c r="F19" s="18"/>
      <c r="G19" s="18"/>
      <c r="H19" s="18"/>
      <c r="I19" s="18"/>
      <c r="J19" s="20"/>
    </row>
    <row r="20" spans="1:11" s="12" customFormat="1" x14ac:dyDescent="0.25">
      <c r="A20" s="42" t="s">
        <v>10</v>
      </c>
      <c r="B20" s="43" t="s">
        <v>32</v>
      </c>
      <c r="C20" s="43" t="s">
        <v>11</v>
      </c>
      <c r="D20" s="43" t="s">
        <v>12</v>
      </c>
      <c r="E20" s="43" t="s">
        <v>13</v>
      </c>
      <c r="F20" s="43" t="s">
        <v>25</v>
      </c>
      <c r="G20" s="43" t="s">
        <v>31</v>
      </c>
      <c r="H20" s="43" t="s">
        <v>23</v>
      </c>
      <c r="I20" s="43" t="s">
        <v>26</v>
      </c>
      <c r="J20" s="44" t="s">
        <v>27</v>
      </c>
    </row>
    <row r="21" spans="1:11" s="12" customFormat="1" ht="13.8" thickBot="1" x14ac:dyDescent="0.3">
      <c r="A21" s="45"/>
      <c r="B21" s="46" t="s">
        <v>33</v>
      </c>
      <c r="C21" s="46" t="s">
        <v>34</v>
      </c>
      <c r="D21" s="4">
        <v>0.2</v>
      </c>
      <c r="E21" s="46"/>
      <c r="F21" s="46" t="s">
        <v>24</v>
      </c>
      <c r="G21" s="4">
        <v>0.25</v>
      </c>
      <c r="H21" s="4">
        <v>0.06</v>
      </c>
      <c r="I21" s="46" t="s">
        <v>25</v>
      </c>
      <c r="J21" s="47" t="s">
        <v>28</v>
      </c>
    </row>
    <row r="22" spans="1:11" s="12" customFormat="1" x14ac:dyDescent="0.25">
      <c r="A22" s="48" t="s">
        <v>14</v>
      </c>
      <c r="B22" s="75"/>
      <c r="C22" s="5"/>
      <c r="D22" s="49">
        <f>C22*$D$21</f>
        <v>0</v>
      </c>
      <c r="E22" s="49">
        <f>C22-D22</f>
        <v>0</v>
      </c>
      <c r="F22" s="3"/>
      <c r="G22" s="49">
        <f>(F22*52)*$G$21</f>
        <v>0</v>
      </c>
      <c r="H22" s="50">
        <f>$H$21</f>
        <v>0.06</v>
      </c>
      <c r="I22" s="49">
        <f>((F22*52)-G22)/H22</f>
        <v>0</v>
      </c>
      <c r="J22" s="51">
        <f>(E22-I22)*B22</f>
        <v>0</v>
      </c>
    </row>
    <row r="23" spans="1:11" s="12" customFormat="1" x14ac:dyDescent="0.25">
      <c r="A23" s="52" t="s">
        <v>15</v>
      </c>
      <c r="B23" s="75"/>
      <c r="C23" s="7"/>
      <c r="D23" s="29">
        <f t="shared" ref="D23:D28" si="0">C23*$D$21</f>
        <v>0</v>
      </c>
      <c r="E23" s="29">
        <f t="shared" ref="E23:E28" si="1">C23-D23</f>
        <v>0</v>
      </c>
      <c r="F23" s="6"/>
      <c r="G23" s="29">
        <f t="shared" ref="G23:G28" si="2">(F23*52)*$G$21</f>
        <v>0</v>
      </c>
      <c r="H23" s="53">
        <f t="shared" ref="H23:H28" si="3">$H$21</f>
        <v>0.06</v>
      </c>
      <c r="I23" s="29">
        <f t="shared" ref="I23:I28" si="4">((F23*52)-G23)/H23</f>
        <v>0</v>
      </c>
      <c r="J23" s="54">
        <f t="shared" ref="J23:J28" si="5">(E23-I23)*B23</f>
        <v>0</v>
      </c>
    </row>
    <row r="24" spans="1:11" s="12" customFormat="1" x14ac:dyDescent="0.25">
      <c r="A24" s="52" t="s">
        <v>16</v>
      </c>
      <c r="B24" s="75"/>
      <c r="C24" s="7"/>
      <c r="D24" s="29">
        <f t="shared" si="0"/>
        <v>0</v>
      </c>
      <c r="E24" s="29">
        <f t="shared" si="1"/>
        <v>0</v>
      </c>
      <c r="F24" s="6"/>
      <c r="G24" s="29">
        <f t="shared" si="2"/>
        <v>0</v>
      </c>
      <c r="H24" s="53">
        <f t="shared" si="3"/>
        <v>0.06</v>
      </c>
      <c r="I24" s="29">
        <f t="shared" si="4"/>
        <v>0</v>
      </c>
      <c r="J24" s="54">
        <f t="shared" si="5"/>
        <v>0</v>
      </c>
    </row>
    <row r="25" spans="1:11" s="12" customFormat="1" x14ac:dyDescent="0.25">
      <c r="A25" s="52" t="s">
        <v>17</v>
      </c>
      <c r="B25" s="75"/>
      <c r="C25" s="7"/>
      <c r="D25" s="29">
        <f t="shared" si="0"/>
        <v>0</v>
      </c>
      <c r="E25" s="29">
        <f t="shared" si="1"/>
        <v>0</v>
      </c>
      <c r="F25" s="6"/>
      <c r="G25" s="29">
        <f t="shared" si="2"/>
        <v>0</v>
      </c>
      <c r="H25" s="53">
        <f t="shared" si="3"/>
        <v>0.06</v>
      </c>
      <c r="I25" s="29">
        <f t="shared" si="4"/>
        <v>0</v>
      </c>
      <c r="J25" s="54">
        <f t="shared" si="5"/>
        <v>0</v>
      </c>
    </row>
    <row r="26" spans="1:11" s="12" customFormat="1" x14ac:dyDescent="0.25">
      <c r="A26" s="52" t="s">
        <v>18</v>
      </c>
      <c r="B26" s="75"/>
      <c r="C26" s="7"/>
      <c r="D26" s="29">
        <f t="shared" si="0"/>
        <v>0</v>
      </c>
      <c r="E26" s="29">
        <f t="shared" si="1"/>
        <v>0</v>
      </c>
      <c r="F26" s="6"/>
      <c r="G26" s="29">
        <f t="shared" si="2"/>
        <v>0</v>
      </c>
      <c r="H26" s="53">
        <f t="shared" si="3"/>
        <v>0.06</v>
      </c>
      <c r="I26" s="29">
        <f t="shared" si="4"/>
        <v>0</v>
      </c>
      <c r="J26" s="54">
        <f t="shared" si="5"/>
        <v>0</v>
      </c>
    </row>
    <row r="27" spans="1:11" s="12" customFormat="1" x14ac:dyDescent="0.25">
      <c r="A27" s="52" t="s">
        <v>19</v>
      </c>
      <c r="B27" s="75"/>
      <c r="C27" s="7"/>
      <c r="D27" s="29">
        <f t="shared" si="0"/>
        <v>0</v>
      </c>
      <c r="E27" s="29">
        <f t="shared" si="1"/>
        <v>0</v>
      </c>
      <c r="F27" s="6"/>
      <c r="G27" s="29">
        <f t="shared" si="2"/>
        <v>0</v>
      </c>
      <c r="H27" s="53">
        <f t="shared" si="3"/>
        <v>0.06</v>
      </c>
      <c r="I27" s="29">
        <f t="shared" si="4"/>
        <v>0</v>
      </c>
      <c r="J27" s="54">
        <f t="shared" si="5"/>
        <v>0</v>
      </c>
    </row>
    <row r="28" spans="1:11" s="12" customFormat="1" ht="13.8" thickBot="1" x14ac:dyDescent="0.3">
      <c r="A28" s="55" t="s">
        <v>20</v>
      </c>
      <c r="B28" s="75"/>
      <c r="C28" s="9"/>
      <c r="D28" s="56">
        <f t="shared" si="0"/>
        <v>0</v>
      </c>
      <c r="E28" s="56">
        <f t="shared" si="1"/>
        <v>0</v>
      </c>
      <c r="F28" s="8"/>
      <c r="G28" s="56">
        <f t="shared" si="2"/>
        <v>0</v>
      </c>
      <c r="H28" s="57">
        <f t="shared" si="3"/>
        <v>0.06</v>
      </c>
      <c r="I28" s="56">
        <f t="shared" si="4"/>
        <v>0</v>
      </c>
      <c r="J28" s="58">
        <f t="shared" si="5"/>
        <v>0</v>
      </c>
    </row>
    <row r="29" spans="1:11" s="12" customFormat="1" ht="13.8" thickBot="1" x14ac:dyDescent="0.3">
      <c r="A29" s="59" t="s">
        <v>21</v>
      </c>
      <c r="B29" s="37">
        <f>SUM(B22:B28)</f>
        <v>0</v>
      </c>
      <c r="C29" s="37"/>
      <c r="D29" s="37"/>
      <c r="E29" s="37"/>
      <c r="F29" s="37"/>
      <c r="G29" s="37"/>
      <c r="H29" s="60"/>
      <c r="I29" s="61" t="s">
        <v>21</v>
      </c>
      <c r="J29" s="62">
        <f>SUM(J22:J28)</f>
        <v>0</v>
      </c>
    </row>
    <row r="30" spans="1:11" s="12" customFormat="1" ht="13.8" thickBot="1" x14ac:dyDescent="0.3">
      <c r="H30" s="63"/>
    </row>
    <row r="31" spans="1:11" s="12" customFormat="1" ht="13.8" thickBot="1" x14ac:dyDescent="0.3">
      <c r="A31" s="64" t="s">
        <v>22</v>
      </c>
      <c r="B31" s="14"/>
      <c r="C31" s="14"/>
      <c r="D31" s="14"/>
      <c r="E31" s="14"/>
      <c r="F31" s="14"/>
      <c r="G31" s="14"/>
      <c r="H31" s="65"/>
      <c r="I31" s="14"/>
      <c r="J31" s="14"/>
      <c r="K31" s="16"/>
    </row>
    <row r="32" spans="1:11" s="12" customFormat="1" x14ac:dyDescent="0.25">
      <c r="A32" s="45" t="s">
        <v>10</v>
      </c>
      <c r="B32" s="46" t="s">
        <v>32</v>
      </c>
      <c r="C32" s="46" t="s">
        <v>11</v>
      </c>
      <c r="D32" s="46" t="s">
        <v>12</v>
      </c>
      <c r="E32" s="46" t="s">
        <v>13</v>
      </c>
      <c r="F32" s="46" t="s">
        <v>35</v>
      </c>
      <c r="G32" s="46" t="s">
        <v>31</v>
      </c>
      <c r="H32" s="66" t="s">
        <v>23</v>
      </c>
      <c r="I32" s="46" t="s">
        <v>26</v>
      </c>
      <c r="J32" s="46" t="s">
        <v>36</v>
      </c>
      <c r="K32" s="67" t="s">
        <v>27</v>
      </c>
    </row>
    <row r="33" spans="1:11" s="12" customFormat="1" ht="13.8" thickBot="1" x14ac:dyDescent="0.3">
      <c r="A33" s="45"/>
      <c r="B33" s="46" t="s">
        <v>33</v>
      </c>
      <c r="C33" s="68" t="s">
        <v>34</v>
      </c>
      <c r="D33" s="97">
        <f>D21</f>
        <v>0.2</v>
      </c>
      <c r="E33" s="68"/>
      <c r="F33" s="10">
        <v>2.75E-2</v>
      </c>
      <c r="G33" s="10">
        <v>6.5000000000000002E-2</v>
      </c>
      <c r="H33" s="10">
        <v>0.06</v>
      </c>
      <c r="I33" s="68" t="s">
        <v>25</v>
      </c>
      <c r="J33" s="10">
        <v>0.4</v>
      </c>
      <c r="K33" s="67" t="s">
        <v>28</v>
      </c>
    </row>
    <row r="34" spans="1:11" s="12" customFormat="1" x14ac:dyDescent="0.25">
      <c r="A34" s="48" t="s">
        <v>14</v>
      </c>
      <c r="B34" s="75"/>
      <c r="C34" s="5"/>
      <c r="D34" s="49">
        <f>C34*$D$33</f>
        <v>0</v>
      </c>
      <c r="E34" s="49">
        <f t="shared" ref="E34:E40" si="6">C34-D34</f>
        <v>0</v>
      </c>
      <c r="F34" s="49">
        <f t="shared" ref="F34:F40" si="7">(C34-J34)*$F$33</f>
        <v>0</v>
      </c>
      <c r="G34" s="49">
        <f>F34*$G$33</f>
        <v>0</v>
      </c>
      <c r="H34" s="50">
        <f>$H$33</f>
        <v>0.06</v>
      </c>
      <c r="I34" s="49">
        <f>(F34-G34)/H34</f>
        <v>0</v>
      </c>
      <c r="J34" s="49">
        <f t="shared" ref="J34:J40" si="8">C34*$J$33</f>
        <v>0</v>
      </c>
      <c r="K34" s="51">
        <f>(E34-I34-J34)*B34</f>
        <v>0</v>
      </c>
    </row>
    <row r="35" spans="1:11" s="12" customFormat="1" x14ac:dyDescent="0.25">
      <c r="A35" s="52" t="s">
        <v>15</v>
      </c>
      <c r="B35" s="75"/>
      <c r="C35" s="7"/>
      <c r="D35" s="29">
        <f t="shared" ref="D35:D40" si="9">C35*$D$33</f>
        <v>0</v>
      </c>
      <c r="E35" s="29">
        <f t="shared" si="6"/>
        <v>0</v>
      </c>
      <c r="F35" s="29">
        <f t="shared" si="7"/>
        <v>0</v>
      </c>
      <c r="G35" s="29">
        <f t="shared" ref="G35:G40" si="10">F35*$G$33</f>
        <v>0</v>
      </c>
      <c r="H35" s="53">
        <f t="shared" ref="H35:H40" si="11">$H$33</f>
        <v>0.06</v>
      </c>
      <c r="I35" s="29">
        <f t="shared" ref="I35:I40" si="12">(F35-G35)/H35</f>
        <v>0</v>
      </c>
      <c r="J35" s="29">
        <f t="shared" si="8"/>
        <v>0</v>
      </c>
      <c r="K35" s="54">
        <f t="shared" ref="K35:K40" si="13">(E35-I35-J35)*B35</f>
        <v>0</v>
      </c>
    </row>
    <row r="36" spans="1:11" s="12" customFormat="1" x14ac:dyDescent="0.25">
      <c r="A36" s="52" t="s">
        <v>16</v>
      </c>
      <c r="B36" s="75"/>
      <c r="C36" s="7"/>
      <c r="D36" s="29">
        <f t="shared" si="9"/>
        <v>0</v>
      </c>
      <c r="E36" s="29">
        <f t="shared" si="6"/>
        <v>0</v>
      </c>
      <c r="F36" s="29">
        <f t="shared" si="7"/>
        <v>0</v>
      </c>
      <c r="G36" s="29">
        <f t="shared" si="10"/>
        <v>0</v>
      </c>
      <c r="H36" s="53">
        <f t="shared" si="11"/>
        <v>0.06</v>
      </c>
      <c r="I36" s="29">
        <f t="shared" si="12"/>
        <v>0</v>
      </c>
      <c r="J36" s="29">
        <f t="shared" si="8"/>
        <v>0</v>
      </c>
      <c r="K36" s="54">
        <f t="shared" si="13"/>
        <v>0</v>
      </c>
    </row>
    <row r="37" spans="1:11" s="12" customFormat="1" x14ac:dyDescent="0.25">
      <c r="A37" s="52" t="s">
        <v>17</v>
      </c>
      <c r="B37" s="75"/>
      <c r="C37" s="7"/>
      <c r="D37" s="29">
        <f t="shared" si="9"/>
        <v>0</v>
      </c>
      <c r="E37" s="29">
        <f t="shared" si="6"/>
        <v>0</v>
      </c>
      <c r="F37" s="29">
        <f t="shared" si="7"/>
        <v>0</v>
      </c>
      <c r="G37" s="29">
        <f t="shared" si="10"/>
        <v>0</v>
      </c>
      <c r="H37" s="53">
        <f t="shared" si="11"/>
        <v>0.06</v>
      </c>
      <c r="I37" s="29">
        <f t="shared" si="12"/>
        <v>0</v>
      </c>
      <c r="J37" s="29">
        <f t="shared" si="8"/>
        <v>0</v>
      </c>
      <c r="K37" s="54">
        <f t="shared" si="13"/>
        <v>0</v>
      </c>
    </row>
    <row r="38" spans="1:11" s="12" customFormat="1" x14ac:dyDescent="0.25">
      <c r="A38" s="52" t="s">
        <v>18</v>
      </c>
      <c r="B38" s="75"/>
      <c r="C38" s="7"/>
      <c r="D38" s="29">
        <f t="shared" si="9"/>
        <v>0</v>
      </c>
      <c r="E38" s="29">
        <f t="shared" si="6"/>
        <v>0</v>
      </c>
      <c r="F38" s="29">
        <f t="shared" si="7"/>
        <v>0</v>
      </c>
      <c r="G38" s="29">
        <f t="shared" si="10"/>
        <v>0</v>
      </c>
      <c r="H38" s="53">
        <f t="shared" si="11"/>
        <v>0.06</v>
      </c>
      <c r="I38" s="29">
        <f t="shared" si="12"/>
        <v>0</v>
      </c>
      <c r="J38" s="29">
        <f t="shared" si="8"/>
        <v>0</v>
      </c>
      <c r="K38" s="54">
        <f t="shared" si="13"/>
        <v>0</v>
      </c>
    </row>
    <row r="39" spans="1:11" s="12" customFormat="1" x14ac:dyDescent="0.25">
      <c r="A39" s="52" t="s">
        <v>19</v>
      </c>
      <c r="B39" s="75"/>
      <c r="C39" s="7"/>
      <c r="D39" s="29">
        <f t="shared" si="9"/>
        <v>0</v>
      </c>
      <c r="E39" s="29">
        <f t="shared" si="6"/>
        <v>0</v>
      </c>
      <c r="F39" s="29">
        <f t="shared" si="7"/>
        <v>0</v>
      </c>
      <c r="G39" s="29">
        <f t="shared" si="10"/>
        <v>0</v>
      </c>
      <c r="H39" s="53">
        <f t="shared" si="11"/>
        <v>0.06</v>
      </c>
      <c r="I39" s="29">
        <f t="shared" si="12"/>
        <v>0</v>
      </c>
      <c r="J39" s="29">
        <f t="shared" si="8"/>
        <v>0</v>
      </c>
      <c r="K39" s="54">
        <f t="shared" si="13"/>
        <v>0</v>
      </c>
    </row>
    <row r="40" spans="1:11" s="12" customFormat="1" ht="13.8" thickBot="1" x14ac:dyDescent="0.3">
      <c r="A40" s="55" t="s">
        <v>20</v>
      </c>
      <c r="B40" s="75"/>
      <c r="C40" s="9"/>
      <c r="D40" s="56">
        <f t="shared" si="9"/>
        <v>0</v>
      </c>
      <c r="E40" s="56">
        <f t="shared" si="6"/>
        <v>0</v>
      </c>
      <c r="F40" s="56">
        <f t="shared" si="7"/>
        <v>0</v>
      </c>
      <c r="G40" s="56">
        <f t="shared" si="10"/>
        <v>0</v>
      </c>
      <c r="H40" s="57">
        <f t="shared" si="11"/>
        <v>0.06</v>
      </c>
      <c r="I40" s="56">
        <f t="shared" si="12"/>
        <v>0</v>
      </c>
      <c r="J40" s="56">
        <f t="shared" si="8"/>
        <v>0</v>
      </c>
      <c r="K40" s="58">
        <f t="shared" si="13"/>
        <v>0</v>
      </c>
    </row>
    <row r="41" spans="1:11" s="12" customFormat="1" ht="13.8" thickBot="1" x14ac:dyDescent="0.3">
      <c r="A41" s="59" t="s">
        <v>21</v>
      </c>
      <c r="B41" s="37">
        <f>SUM(B34:B40)</f>
        <v>0</v>
      </c>
      <c r="C41" s="37"/>
      <c r="D41" s="37"/>
      <c r="E41" s="37"/>
      <c r="F41" s="37"/>
      <c r="G41" s="37"/>
      <c r="H41" s="60"/>
      <c r="I41" s="37"/>
      <c r="J41" s="37"/>
      <c r="K41" s="62">
        <f>SUM(K34:K40)</f>
        <v>0</v>
      </c>
    </row>
    <row r="42" spans="1:11" s="12" customFormat="1" ht="13.8" thickBot="1" x14ac:dyDescent="0.3">
      <c r="H42" s="63"/>
    </row>
    <row r="43" spans="1:11" s="12" customFormat="1" ht="40.200000000000003" thickBot="1" x14ac:dyDescent="0.3">
      <c r="A43" s="77" t="s">
        <v>37</v>
      </c>
      <c r="B43" s="78">
        <f>B41+B29</f>
        <v>0</v>
      </c>
      <c r="C43" s="79"/>
      <c r="D43" s="79"/>
      <c r="E43" s="79"/>
      <c r="F43" s="79"/>
      <c r="G43" s="79"/>
      <c r="H43" s="80"/>
      <c r="I43" s="81" t="s">
        <v>38</v>
      </c>
      <c r="J43" s="80"/>
      <c r="K43" s="82">
        <f>K41+J29</f>
        <v>0</v>
      </c>
    </row>
    <row r="44" spans="1:11" s="12" customFormat="1" x14ac:dyDescent="0.25"/>
    <row r="45" spans="1:11" s="12" customFormat="1" x14ac:dyDescent="0.25"/>
    <row r="46" spans="1:11" s="12" customFormat="1" x14ac:dyDescent="0.25"/>
    <row r="47" spans="1:11" s="12" customFormat="1" x14ac:dyDescent="0.25"/>
    <row r="48" spans="1:11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pans="1:12" s="12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2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</sheetData>
  <sheetProtection password="8559" sheet="1" selectLockedCells="1"/>
  <protectedRanges>
    <protectedRange password="EE24" sqref="E5 E7 E9 B22:C28 D21 F22:F28 G21:H21 F33:H33 B34:C40 D33 J33" name="Range1"/>
  </protectedRanges>
  <mergeCells count="1">
    <mergeCell ref="B3:D3"/>
  </mergeCells>
  <phoneticPr fontId="1" type="noConversion"/>
  <pageMargins left="0.75" right="0.75" top="1" bottom="1" header="0.5" footer="0.5"/>
  <pageSetup scale="61" orientation="portrait" horizontalDpi="300" verticalDpi="300" r:id="rId1"/>
  <headerFooter alignWithMargins="0">
    <oddHeader>&amp;L&amp;"Calibri"&amp;10&amp;K000000Official&amp;1#</oddHeader>
  </headerFooter>
</worksheet>
</file>

<file path=docMetadata/LabelInfo.xml><?xml version="1.0" encoding="utf-8"?>
<clbl:labelList xmlns:clbl="http://schemas.microsoft.com/office/2020/mipLabelMetadata">
  <clbl:label id="{763da656-5c75-4f6d-9461-4a3ce9a537cc}" enabled="1" method="Privileged" siteId="{d9d3f5ac-f803-49be-949f-14a7074d74a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Company>Bespoke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Fairclough, Rebecca</cp:lastModifiedBy>
  <cp:lastPrinted>2011-10-25T17:39:22Z</cp:lastPrinted>
  <dcterms:created xsi:type="dcterms:W3CDTF">2010-06-07T16:30:49Z</dcterms:created>
  <dcterms:modified xsi:type="dcterms:W3CDTF">2022-06-16T15:48:10Z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etDate">
    <vt:lpwstr>2022-06-16T15:47:50Z</vt:lpwstr>
  </property>
  <property fmtid="{D5CDD505-2E9C-101B-9397-08002B2CF9AE}" pid="4" name="MSIP_Label_763da656-5c75-4f6d-9461-4a3ce9a537cc_Method">
    <vt:lpwstr>Standard</vt:lpwstr>
  </property>
  <property fmtid="{D5CDD505-2E9C-101B-9397-08002B2CF9AE}" pid="5" name="MSIP_Label_763da656-5c75-4f6d-9461-4a3ce9a537cc_Name">
    <vt:lpwstr>763da656-5c75-4f6d-9461-4a3ce9a537cc</vt:lpwstr>
  </property>
  <property fmtid="{D5CDD505-2E9C-101B-9397-08002B2CF9AE}" pid="6" name="MSIP_Label_763da656-5c75-4f6d-9461-4a3ce9a537cc_SiteId">
    <vt:lpwstr>d9d3f5ac-f803-49be-949f-14a7074d74a7</vt:lpwstr>
  </property>
  <property fmtid="{D5CDD505-2E9C-101B-9397-08002B2CF9AE}" pid="7" name="MSIP_Label_763da656-5c75-4f6d-9461-4a3ce9a537cc_ActionId">
    <vt:lpwstr>666a53a4-569a-428f-b03f-dd1d67228f65</vt:lpwstr>
  </property>
  <property fmtid="{D5CDD505-2E9C-101B-9397-08002B2CF9AE}" pid="8" name="MSIP_Label_763da656-5c75-4f6d-9461-4a3ce9a537cc_ContentBits">
    <vt:lpwstr>1</vt:lpwstr>
  </property>
</Properties>
</file>