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7" documentId="8_{050D357D-4A8C-4DF9-A97C-D9BA90033B25}" xr6:coauthVersionLast="45" xr6:coauthVersionMax="45" xr10:uidLastSave="{B2BA5595-489C-40D3-8B3F-DB86A702BC61}"/>
  <bookViews>
    <workbookView xWindow="-120" yWindow="-120" windowWidth="29040" windowHeight="15840" tabRatio="653" xr2:uid="{00000000-000D-0000-FFFF-FFFF00000000}"/>
  </bookViews>
  <sheets>
    <sheet name="Summary Tables" sheetId="5" r:id="rId1"/>
    <sheet name="Pivot" sheetId="2" state="hidden" r:id="rId2"/>
    <sheet name="Data" sheetId="1" r:id="rId3"/>
  </sheets>
  <externalReferences>
    <externalReference r:id="rId4"/>
  </externalReferences>
  <definedNames>
    <definedName name="___AMR_UNIT_JULY_v1">#REF!</definedName>
    <definedName name="_2020_AMR__COMBINED">Data!$A$1:$AX$323</definedName>
    <definedName name="_xlnm._FilterDatabase" localSheetId="2" hidden="1">Data!$A$1:$AX$323</definedName>
    <definedName name="_xlnm._FilterDatabase" localSheetId="0" hidden="1">'Summary Tables'!#REF!</definedName>
    <definedName name="bq">'[1]Scenario 1'!#REF!</definedName>
    <definedName name="_xlnm.Print_Area" localSheetId="0">'Summary Tables'!$B$2:$R$139</definedName>
    <definedName name="_xlnm.Print_Titles" localSheetId="0">'Summary Tables'!$2:$3</definedName>
    <definedName name="SURVEY_2017_MAP_LLPG">#REF!</definedName>
  </definedNames>
  <calcPr calcId="191029"/>
  <pivotCaches>
    <pivotCache cacheId="4" r:id="rId5"/>
    <pivotCache cacheId="5" r:id="rId6"/>
    <pivotCache cacheId="6" r:id="rId7"/>
    <pivotCache cacheId="7"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9" i="5" l="1"/>
  <c r="E119" i="5"/>
  <c r="G119" i="5"/>
  <c r="F119" i="5" l="1"/>
  <c r="D94" i="5"/>
  <c r="AS74" i="1" l="1"/>
  <c r="AT74" i="1"/>
  <c r="AU74" i="1"/>
  <c r="AR74" i="1"/>
  <c r="AF30" i="1" l="1"/>
  <c r="AF315" i="1"/>
  <c r="AO321" i="1"/>
  <c r="AO322" i="1" l="1"/>
  <c r="AO323" i="1"/>
  <c r="AO320" i="1"/>
  <c r="AO316" i="1"/>
  <c r="AF2" i="1"/>
  <c r="AG131" i="1" l="1"/>
  <c r="AH131" i="1"/>
  <c r="AI131" i="1"/>
  <c r="AJ131" i="1"/>
  <c r="AK131" i="1"/>
  <c r="AL131" i="1"/>
  <c r="AM131" i="1"/>
  <c r="AN131" i="1"/>
  <c r="AF131" i="1"/>
  <c r="V131" i="1"/>
  <c r="AG140" i="1"/>
  <c r="AH140" i="1"/>
  <c r="AI140" i="1"/>
  <c r="AJ140" i="1"/>
  <c r="AK140" i="1"/>
  <c r="AL140" i="1"/>
  <c r="AM140" i="1"/>
  <c r="AN140" i="1"/>
  <c r="AF140" i="1"/>
  <c r="V140" i="1"/>
  <c r="AG115" i="1"/>
  <c r="AH115" i="1"/>
  <c r="AI115" i="1"/>
  <c r="AJ115" i="1"/>
  <c r="AK115" i="1"/>
  <c r="AL115" i="1"/>
  <c r="AM115" i="1"/>
  <c r="AN115" i="1"/>
  <c r="AF115" i="1"/>
  <c r="V115" i="1"/>
  <c r="V114" i="1"/>
  <c r="AG74" i="1"/>
  <c r="AH74" i="1"/>
  <c r="AI74" i="1"/>
  <c r="AJ74" i="1"/>
  <c r="AK74" i="1"/>
  <c r="AL74" i="1"/>
  <c r="AM74" i="1"/>
  <c r="AN74" i="1"/>
  <c r="AF74" i="1"/>
  <c r="V74" i="1"/>
  <c r="AO115" i="1" l="1"/>
  <c r="AS115" i="1" s="1"/>
  <c r="AO131" i="1"/>
  <c r="AO140" i="1"/>
  <c r="AT140" i="1" s="1"/>
  <c r="AO317" i="1"/>
  <c r="AO318" i="1"/>
  <c r="C118" i="5"/>
  <c r="E118" i="5"/>
  <c r="AT131" i="1" l="1"/>
  <c r="AS131" i="1"/>
  <c r="AU131" i="1"/>
  <c r="AR131" i="1"/>
  <c r="AS140" i="1"/>
  <c r="AR115" i="1"/>
  <c r="AQ115" i="1"/>
  <c r="AU140" i="1"/>
  <c r="AR140" i="1"/>
  <c r="D80" i="5"/>
  <c r="D81" i="5"/>
  <c r="V3" i="1" l="1"/>
  <c r="V4" i="1"/>
  <c r="V6" i="1"/>
  <c r="V8" i="1"/>
  <c r="V14" i="1"/>
  <c r="V15" i="1"/>
  <c r="V16" i="1"/>
  <c r="V17" i="1"/>
  <c r="V21" i="1"/>
  <c r="V22" i="1"/>
  <c r="V23" i="1"/>
  <c r="V24" i="1"/>
  <c r="V26" i="1"/>
  <c r="V28" i="1"/>
  <c r="V29" i="1"/>
  <c r="V34" i="1"/>
  <c r="V38" i="1"/>
  <c r="V39" i="1"/>
  <c r="V42" i="1"/>
  <c r="V43" i="1"/>
  <c r="V46" i="1"/>
  <c r="V48" i="1"/>
  <c r="V55" i="1"/>
  <c r="V56" i="1"/>
  <c r="V58" i="1"/>
  <c r="V61" i="1"/>
  <c r="V62" i="1"/>
  <c r="V63" i="1"/>
  <c r="V66" i="1"/>
  <c r="V67" i="1"/>
  <c r="V75" i="1"/>
  <c r="V76" i="1"/>
  <c r="V77" i="1"/>
  <c r="V82" i="1"/>
  <c r="V86" i="1"/>
  <c r="V89" i="1"/>
  <c r="V92" i="1"/>
  <c r="V101" i="1"/>
  <c r="V107" i="1"/>
  <c r="V108" i="1"/>
  <c r="V110" i="1"/>
  <c r="V113" i="1"/>
  <c r="V116" i="1"/>
  <c r="V118" i="1"/>
  <c r="V119" i="1"/>
  <c r="V120" i="1"/>
  <c r="V125" i="1"/>
  <c r="V132" i="1"/>
  <c r="V138" i="1"/>
  <c r="V139" i="1"/>
  <c r="V143" i="1"/>
  <c r="V148" i="1"/>
  <c r="V150" i="1"/>
  <c r="V154" i="1"/>
  <c r="V164" i="1"/>
  <c r="V174" i="1"/>
  <c r="V181" i="1"/>
  <c r="V182" i="1"/>
  <c r="V185" i="1"/>
  <c r="V188" i="1"/>
  <c r="V189" i="1"/>
  <c r="V190" i="1"/>
  <c r="V192" i="1"/>
  <c r="V200" i="1"/>
  <c r="V202" i="1"/>
  <c r="V205" i="1"/>
  <c r="V206" i="1"/>
  <c r="V208" i="1"/>
  <c r="V212" i="1"/>
  <c r="V217" i="1"/>
  <c r="V221" i="1"/>
  <c r="V248" i="1"/>
  <c r="V259" i="1"/>
  <c r="V261" i="1"/>
  <c r="V274" i="1"/>
  <c r="V276" i="1"/>
  <c r="V294" i="1"/>
  <c r="V296" i="1"/>
  <c r="V300" i="1"/>
  <c r="V305" i="1"/>
  <c r="V307" i="1"/>
  <c r="V308" i="1"/>
  <c r="V310" i="1"/>
  <c r="V315" i="1"/>
  <c r="AF15" i="1"/>
  <c r="AF16" i="1"/>
  <c r="AF17" i="1"/>
  <c r="AF21" i="1"/>
  <c r="AF22" i="1"/>
  <c r="AF23" i="1"/>
  <c r="AF24" i="1"/>
  <c r="AF26" i="1"/>
  <c r="AF28" i="1"/>
  <c r="AF29" i="1"/>
  <c r="AF34" i="1"/>
  <c r="AF38" i="1"/>
  <c r="AF39" i="1"/>
  <c r="AF42" i="1"/>
  <c r="AF43" i="1"/>
  <c r="AF46" i="1"/>
  <c r="AF48" i="1"/>
  <c r="AF55" i="1"/>
  <c r="AF56" i="1"/>
  <c r="AF58" i="1"/>
  <c r="AF61" i="1"/>
  <c r="AF62" i="1"/>
  <c r="AF63" i="1"/>
  <c r="AF66" i="1"/>
  <c r="AF67" i="1"/>
  <c r="AF75" i="1"/>
  <c r="AF76" i="1"/>
  <c r="AF77" i="1"/>
  <c r="AF82" i="1"/>
  <c r="AF86" i="1"/>
  <c r="AF89" i="1"/>
  <c r="AF92" i="1"/>
  <c r="AF101" i="1"/>
  <c r="AF107" i="1"/>
  <c r="AF108" i="1"/>
  <c r="AF110" i="1"/>
  <c r="AF113" i="1"/>
  <c r="AF116" i="1"/>
  <c r="AF118" i="1"/>
  <c r="AF119" i="1"/>
  <c r="AF120" i="1"/>
  <c r="AF125" i="1"/>
  <c r="AF132" i="1"/>
  <c r="AF138" i="1"/>
  <c r="AF139" i="1"/>
  <c r="AF143" i="1"/>
  <c r="AF148" i="1"/>
  <c r="AF150" i="1"/>
  <c r="AF154" i="1"/>
  <c r="AF164" i="1"/>
  <c r="AF174" i="1"/>
  <c r="AF181" i="1"/>
  <c r="AF182" i="1"/>
  <c r="AF185" i="1"/>
  <c r="AF188" i="1"/>
  <c r="AF189" i="1"/>
  <c r="AF190" i="1"/>
  <c r="AF192" i="1"/>
  <c r="AF200" i="1"/>
  <c r="AF202" i="1"/>
  <c r="AF205" i="1"/>
  <c r="AF206" i="1"/>
  <c r="AF208" i="1"/>
  <c r="AF212" i="1"/>
  <c r="AF217" i="1"/>
  <c r="AF221" i="1"/>
  <c r="AF248" i="1"/>
  <c r="AF259" i="1"/>
  <c r="AF261" i="1"/>
  <c r="AF274" i="1"/>
  <c r="AF276" i="1"/>
  <c r="AF294" i="1"/>
  <c r="AF296" i="1"/>
  <c r="AF300" i="1"/>
  <c r="AF305" i="1"/>
  <c r="AF307" i="1"/>
  <c r="AF308" i="1"/>
  <c r="AF310" i="1"/>
  <c r="F63" i="5"/>
  <c r="H52" i="5"/>
  <c r="G63" i="5"/>
  <c r="AO315" i="1" l="1"/>
  <c r="AO86" i="1"/>
  <c r="AF121" i="1"/>
  <c r="AO121" i="1" s="1"/>
  <c r="AO118" i="1"/>
  <c r="AO119" i="1"/>
  <c r="AO120" i="1"/>
  <c r="AF87" i="1"/>
  <c r="AN3" i="1"/>
  <c r="AN4" i="1"/>
  <c r="AN6" i="1"/>
  <c r="AN8" i="1"/>
  <c r="AN14" i="1"/>
  <c r="AN15" i="1"/>
  <c r="AN16" i="1"/>
  <c r="AN17" i="1"/>
  <c r="AN21" i="1"/>
  <c r="AN22" i="1"/>
  <c r="AN23" i="1"/>
  <c r="AN24" i="1"/>
  <c r="AN26" i="1"/>
  <c r="AN28" i="1"/>
  <c r="AN29" i="1"/>
  <c r="AN34" i="1"/>
  <c r="AN38" i="1"/>
  <c r="AN39" i="1"/>
  <c r="AN42" i="1"/>
  <c r="AN43" i="1"/>
  <c r="AN46" i="1"/>
  <c r="AN48" i="1"/>
  <c r="AN55" i="1"/>
  <c r="AN56" i="1"/>
  <c r="AN58" i="1"/>
  <c r="AN61" i="1"/>
  <c r="AN62" i="1"/>
  <c r="AN63" i="1"/>
  <c r="AN66" i="1"/>
  <c r="AN67" i="1"/>
  <c r="AN75" i="1"/>
  <c r="AN76" i="1"/>
  <c r="AN77" i="1"/>
  <c r="AN82" i="1"/>
  <c r="AN86" i="1"/>
  <c r="AN89" i="1"/>
  <c r="AN92" i="1"/>
  <c r="AN101" i="1"/>
  <c r="AN107" i="1"/>
  <c r="AN108" i="1"/>
  <c r="AN110" i="1"/>
  <c r="AN113" i="1"/>
  <c r="AN116" i="1"/>
  <c r="AN118" i="1"/>
  <c r="AN119" i="1"/>
  <c r="AN120" i="1"/>
  <c r="AN125" i="1"/>
  <c r="AN132" i="1"/>
  <c r="AN138" i="1"/>
  <c r="AN139" i="1"/>
  <c r="AN143" i="1"/>
  <c r="AN148" i="1"/>
  <c r="AN150" i="1"/>
  <c r="AN154" i="1"/>
  <c r="AN164" i="1"/>
  <c r="AN174" i="1"/>
  <c r="AN181" i="1"/>
  <c r="AN182" i="1"/>
  <c r="AN185" i="1"/>
  <c r="AN188" i="1"/>
  <c r="AN189" i="1"/>
  <c r="AN190" i="1"/>
  <c r="AN192" i="1"/>
  <c r="AN200" i="1"/>
  <c r="AN202" i="1"/>
  <c r="AN205" i="1"/>
  <c r="AN206" i="1"/>
  <c r="AN208" i="1"/>
  <c r="AN212" i="1"/>
  <c r="AN217" i="1"/>
  <c r="AN221" i="1"/>
  <c r="AN248" i="1"/>
  <c r="AN259" i="1"/>
  <c r="AN261" i="1"/>
  <c r="AN274" i="1"/>
  <c r="AN276" i="1"/>
  <c r="AN294" i="1"/>
  <c r="AN296" i="1"/>
  <c r="AN300" i="1"/>
  <c r="AN305" i="1"/>
  <c r="AN307" i="1"/>
  <c r="AN308" i="1"/>
  <c r="AN310" i="1"/>
  <c r="AN315" i="1"/>
  <c r="AN2" i="1"/>
  <c r="AN5" i="1"/>
  <c r="AN7" i="1"/>
  <c r="AN9" i="1"/>
  <c r="AN10" i="1"/>
  <c r="AN11" i="1"/>
  <c r="AN12" i="1"/>
  <c r="AN13" i="1"/>
  <c r="AN18" i="1"/>
  <c r="AN19" i="1"/>
  <c r="AN20" i="1"/>
  <c r="AN25" i="1"/>
  <c r="AN30" i="1"/>
  <c r="AN31" i="1"/>
  <c r="AN32" i="1"/>
  <c r="AN33" i="1"/>
  <c r="AN37" i="1"/>
  <c r="AN44" i="1"/>
  <c r="AN45" i="1"/>
  <c r="AN47" i="1"/>
  <c r="AN49" i="1"/>
  <c r="AN53" i="1"/>
  <c r="AN54" i="1"/>
  <c r="AN57" i="1"/>
  <c r="AN59" i="1"/>
  <c r="AN60" i="1"/>
  <c r="AN65" i="1"/>
  <c r="AN69" i="1"/>
  <c r="AN70" i="1"/>
  <c r="AN72" i="1"/>
  <c r="AN78" i="1"/>
  <c r="AN79" i="1"/>
  <c r="AN80" i="1"/>
  <c r="AN81" i="1"/>
  <c r="AN83" i="1"/>
  <c r="AN84" i="1"/>
  <c r="AN85" i="1"/>
  <c r="AN87" i="1"/>
  <c r="AN88" i="1"/>
  <c r="AN90" i="1"/>
  <c r="AN91" i="1"/>
  <c r="AN94" i="1"/>
  <c r="AN97" i="1"/>
  <c r="AN98" i="1"/>
  <c r="AN99" i="1"/>
  <c r="AN100" i="1"/>
  <c r="AN103" i="1"/>
  <c r="AN104" i="1"/>
  <c r="AN117" i="1"/>
  <c r="AN121" i="1"/>
  <c r="AN123" i="1"/>
  <c r="AN127" i="1"/>
  <c r="AN128" i="1"/>
  <c r="AN130" i="1"/>
  <c r="AN137" i="1"/>
  <c r="AN141" i="1"/>
  <c r="AN156" i="1"/>
  <c r="AN165" i="1"/>
  <c r="AN167" i="1"/>
  <c r="AN169" i="1"/>
  <c r="AN173" i="1"/>
  <c r="AN175" i="1"/>
  <c r="AN176" i="1"/>
  <c r="AN178" i="1"/>
  <c r="AN183" i="1"/>
  <c r="AN186" i="1"/>
  <c r="AN191" i="1"/>
  <c r="AN194" i="1"/>
  <c r="AN195" i="1"/>
  <c r="AN207" i="1"/>
  <c r="AN210" i="1"/>
  <c r="AN211" i="1"/>
  <c r="AN215" i="1"/>
  <c r="AN216" i="1"/>
  <c r="AN218" i="1"/>
  <c r="AN220" i="1"/>
  <c r="AN223" i="1"/>
  <c r="AN229" i="1"/>
  <c r="AN232" i="1"/>
  <c r="AN233" i="1"/>
  <c r="AN234" i="1"/>
  <c r="AN236" i="1"/>
  <c r="AN246" i="1"/>
  <c r="AN247" i="1"/>
  <c r="AN251" i="1"/>
  <c r="AN254" i="1"/>
  <c r="AN256" i="1"/>
  <c r="AN260" i="1"/>
  <c r="AN262" i="1"/>
  <c r="AN265" i="1"/>
  <c r="AN266" i="1"/>
  <c r="AN268" i="1"/>
  <c r="AN269" i="1"/>
  <c r="AN270" i="1"/>
  <c r="AN278" i="1"/>
  <c r="AN280" i="1"/>
  <c r="AN281" i="1"/>
  <c r="AN283" i="1"/>
  <c r="AN284" i="1"/>
  <c r="AN292" i="1"/>
  <c r="AN299" i="1"/>
  <c r="AN309" i="1"/>
  <c r="AN311" i="1"/>
  <c r="AN27" i="1"/>
  <c r="AN35" i="1"/>
  <c r="AN36" i="1"/>
  <c r="AN40" i="1"/>
  <c r="AN41" i="1"/>
  <c r="AN50" i="1"/>
  <c r="AN51" i="1"/>
  <c r="AN52" i="1"/>
  <c r="AN64" i="1"/>
  <c r="AN68" i="1"/>
  <c r="AN71" i="1"/>
  <c r="AN73" i="1"/>
  <c r="AN93" i="1"/>
  <c r="AN95" i="1"/>
  <c r="AN96" i="1"/>
  <c r="AN102" i="1"/>
  <c r="AN105" i="1"/>
  <c r="AN106" i="1"/>
  <c r="AN109" i="1"/>
  <c r="AN111" i="1"/>
  <c r="AN112" i="1"/>
  <c r="AN114" i="1"/>
  <c r="AN122" i="1"/>
  <c r="AN124" i="1"/>
  <c r="AN126" i="1"/>
  <c r="AN129" i="1"/>
  <c r="AN133" i="1"/>
  <c r="AN134" i="1"/>
  <c r="AN135" i="1"/>
  <c r="AN136" i="1"/>
  <c r="AN142" i="1"/>
  <c r="AN144" i="1"/>
  <c r="AN145" i="1"/>
  <c r="AN146" i="1"/>
  <c r="AN147" i="1"/>
  <c r="AN149" i="1"/>
  <c r="AN151" i="1"/>
  <c r="AN152" i="1"/>
  <c r="AN153" i="1"/>
  <c r="AN155" i="1"/>
  <c r="AN157" i="1"/>
  <c r="AN158" i="1"/>
  <c r="AN159" i="1"/>
  <c r="AN160" i="1"/>
  <c r="AN161" i="1"/>
  <c r="AN162" i="1"/>
  <c r="AN163" i="1"/>
  <c r="AN166" i="1"/>
  <c r="AN168" i="1"/>
  <c r="AN170" i="1"/>
  <c r="AN171" i="1"/>
  <c r="AN172" i="1"/>
  <c r="AN177" i="1"/>
  <c r="AN179" i="1"/>
  <c r="AN180" i="1"/>
  <c r="AN184" i="1"/>
  <c r="AN187" i="1"/>
  <c r="AN193" i="1"/>
  <c r="AN196" i="1"/>
  <c r="AN197" i="1"/>
  <c r="AN198" i="1"/>
  <c r="AN199" i="1"/>
  <c r="AN201" i="1"/>
  <c r="AN203" i="1"/>
  <c r="AN204" i="1"/>
  <c r="AN209" i="1"/>
  <c r="AN213" i="1"/>
  <c r="AN214" i="1"/>
  <c r="AN219" i="1"/>
  <c r="AN222" i="1"/>
  <c r="AN224" i="1"/>
  <c r="AN225" i="1"/>
  <c r="AN226" i="1"/>
  <c r="AN227" i="1"/>
  <c r="AN228" i="1"/>
  <c r="AN230" i="1"/>
  <c r="AN231" i="1"/>
  <c r="AN235" i="1"/>
  <c r="AN237" i="1"/>
  <c r="AN238" i="1"/>
  <c r="AN239" i="1"/>
  <c r="AN240" i="1"/>
  <c r="AN241" i="1"/>
  <c r="AN242" i="1"/>
  <c r="AN243" i="1"/>
  <c r="AN244" i="1"/>
  <c r="AN245" i="1"/>
  <c r="AN249" i="1"/>
  <c r="AN250" i="1"/>
  <c r="AN252" i="1"/>
  <c r="AN253" i="1"/>
  <c r="AN255" i="1"/>
  <c r="AN257" i="1"/>
  <c r="AN258" i="1"/>
  <c r="AN263" i="1"/>
  <c r="AN264" i="1"/>
  <c r="AN267" i="1"/>
  <c r="AN271" i="1"/>
  <c r="AN272" i="1"/>
  <c r="AN273" i="1"/>
  <c r="AN275" i="1"/>
  <c r="AN277" i="1"/>
  <c r="AN279" i="1"/>
  <c r="AN282" i="1"/>
  <c r="AN285" i="1"/>
  <c r="AN286" i="1"/>
  <c r="AN287" i="1"/>
  <c r="AN288" i="1"/>
  <c r="AN289" i="1"/>
  <c r="AN290" i="1"/>
  <c r="AN291" i="1"/>
  <c r="AN293" i="1"/>
  <c r="AN295" i="1"/>
  <c r="AN297" i="1"/>
  <c r="AN298" i="1"/>
  <c r="AN301" i="1"/>
  <c r="AN302" i="1"/>
  <c r="AN303" i="1"/>
  <c r="AN304" i="1"/>
  <c r="AN306" i="1"/>
  <c r="AN312" i="1"/>
  <c r="AN313" i="1"/>
  <c r="AN314" i="1"/>
  <c r="AN316" i="1"/>
  <c r="AM3" i="1"/>
  <c r="AM4" i="1"/>
  <c r="AM6" i="1"/>
  <c r="AM8" i="1"/>
  <c r="AM14" i="1"/>
  <c r="AM15" i="1"/>
  <c r="AM16" i="1"/>
  <c r="AM17" i="1"/>
  <c r="AM21" i="1"/>
  <c r="AM22" i="1"/>
  <c r="AM23" i="1"/>
  <c r="AM24" i="1"/>
  <c r="AM26" i="1"/>
  <c r="AM28" i="1"/>
  <c r="AM29" i="1"/>
  <c r="AM34" i="1"/>
  <c r="AM38" i="1"/>
  <c r="AM39" i="1"/>
  <c r="AM42" i="1"/>
  <c r="AM43" i="1"/>
  <c r="AM46" i="1"/>
  <c r="AM48" i="1"/>
  <c r="AM55" i="1"/>
  <c r="AM56" i="1"/>
  <c r="AM58" i="1"/>
  <c r="AM61" i="1"/>
  <c r="AM62" i="1"/>
  <c r="AM63" i="1"/>
  <c r="AM66" i="1"/>
  <c r="AM67" i="1"/>
  <c r="AM75" i="1"/>
  <c r="AM76" i="1"/>
  <c r="AM77" i="1"/>
  <c r="AM82" i="1"/>
  <c r="AM86" i="1"/>
  <c r="AM89" i="1"/>
  <c r="AM92" i="1"/>
  <c r="AM101" i="1"/>
  <c r="AM107" i="1"/>
  <c r="AM108" i="1"/>
  <c r="AM110" i="1"/>
  <c r="AM113" i="1"/>
  <c r="AM116" i="1"/>
  <c r="AM118" i="1"/>
  <c r="AM119" i="1"/>
  <c r="AM120" i="1"/>
  <c r="AM125" i="1"/>
  <c r="AM132" i="1"/>
  <c r="AM138" i="1"/>
  <c r="AM139" i="1"/>
  <c r="AM143" i="1"/>
  <c r="AM148" i="1"/>
  <c r="AM150" i="1"/>
  <c r="AM154" i="1"/>
  <c r="AM164" i="1"/>
  <c r="AM174" i="1"/>
  <c r="AM181" i="1"/>
  <c r="AM182" i="1"/>
  <c r="AM185" i="1"/>
  <c r="AM188" i="1"/>
  <c r="AM189" i="1"/>
  <c r="AM190" i="1"/>
  <c r="AM192" i="1"/>
  <c r="AM200" i="1"/>
  <c r="AM202" i="1"/>
  <c r="AM205" i="1"/>
  <c r="AM206" i="1"/>
  <c r="AM208" i="1"/>
  <c r="AM212" i="1"/>
  <c r="AM217" i="1"/>
  <c r="AM221" i="1"/>
  <c r="AM248" i="1"/>
  <c r="AM259" i="1"/>
  <c r="AM261" i="1"/>
  <c r="AM274" i="1"/>
  <c r="AM276" i="1"/>
  <c r="AM294" i="1"/>
  <c r="AM296" i="1"/>
  <c r="AM300" i="1"/>
  <c r="AM305" i="1"/>
  <c r="AM307" i="1"/>
  <c r="AM308" i="1"/>
  <c r="AM310" i="1"/>
  <c r="AM315" i="1"/>
  <c r="AM2" i="1"/>
  <c r="AM5" i="1"/>
  <c r="AM7" i="1"/>
  <c r="AM9" i="1"/>
  <c r="AM10" i="1"/>
  <c r="AM11" i="1"/>
  <c r="AM12" i="1"/>
  <c r="AM13" i="1"/>
  <c r="AM18" i="1"/>
  <c r="AM19" i="1"/>
  <c r="AM20" i="1"/>
  <c r="AM25" i="1"/>
  <c r="AM30" i="1"/>
  <c r="AM31" i="1"/>
  <c r="AM32" i="1"/>
  <c r="AM33" i="1"/>
  <c r="AM37" i="1"/>
  <c r="AM44" i="1"/>
  <c r="AM45" i="1"/>
  <c r="AM47" i="1"/>
  <c r="AM49" i="1"/>
  <c r="AM53" i="1"/>
  <c r="AM54" i="1"/>
  <c r="AM57" i="1"/>
  <c r="AM59" i="1"/>
  <c r="AM60" i="1"/>
  <c r="AM65" i="1"/>
  <c r="AM69" i="1"/>
  <c r="AM70" i="1"/>
  <c r="AM72" i="1"/>
  <c r="AM78" i="1"/>
  <c r="AM79" i="1"/>
  <c r="AM80" i="1"/>
  <c r="AM81" i="1"/>
  <c r="AM83" i="1"/>
  <c r="AM84" i="1"/>
  <c r="AM85" i="1"/>
  <c r="AM87" i="1"/>
  <c r="AM88" i="1"/>
  <c r="AM90" i="1"/>
  <c r="AM91" i="1"/>
  <c r="AM94" i="1"/>
  <c r="AM97" i="1"/>
  <c r="AM98" i="1"/>
  <c r="AM99" i="1"/>
  <c r="AM100" i="1"/>
  <c r="AM103" i="1"/>
  <c r="AM104" i="1"/>
  <c r="AM117" i="1"/>
  <c r="AM121" i="1"/>
  <c r="AM123" i="1"/>
  <c r="AM127" i="1"/>
  <c r="AM128" i="1"/>
  <c r="AM130" i="1"/>
  <c r="AM137" i="1"/>
  <c r="AM141" i="1"/>
  <c r="AM156" i="1"/>
  <c r="AM165" i="1"/>
  <c r="AM167" i="1"/>
  <c r="AM169" i="1"/>
  <c r="AM173" i="1"/>
  <c r="AM175" i="1"/>
  <c r="AM176" i="1"/>
  <c r="AM178" i="1"/>
  <c r="AM183" i="1"/>
  <c r="AM186" i="1"/>
  <c r="AM191" i="1"/>
  <c r="AM194" i="1"/>
  <c r="AM195" i="1"/>
  <c r="AM207" i="1"/>
  <c r="AM210" i="1"/>
  <c r="AM211" i="1"/>
  <c r="AM215" i="1"/>
  <c r="AM216" i="1"/>
  <c r="AM218" i="1"/>
  <c r="AM220" i="1"/>
  <c r="AM223" i="1"/>
  <c r="AM229" i="1"/>
  <c r="AM232" i="1"/>
  <c r="AM233" i="1"/>
  <c r="AM234" i="1"/>
  <c r="AM236" i="1"/>
  <c r="AM246" i="1"/>
  <c r="AM247" i="1"/>
  <c r="AM251" i="1"/>
  <c r="AM254" i="1"/>
  <c r="AM256" i="1"/>
  <c r="AM260" i="1"/>
  <c r="AM262" i="1"/>
  <c r="AM265" i="1"/>
  <c r="AM266" i="1"/>
  <c r="AM268" i="1"/>
  <c r="AM269" i="1"/>
  <c r="AM270" i="1"/>
  <c r="AM278" i="1"/>
  <c r="AM280" i="1"/>
  <c r="AM281" i="1"/>
  <c r="AM283" i="1"/>
  <c r="AM284" i="1"/>
  <c r="AM292" i="1"/>
  <c r="AM299" i="1"/>
  <c r="AM309" i="1"/>
  <c r="AM311" i="1"/>
  <c r="AM27" i="1"/>
  <c r="AM35" i="1"/>
  <c r="AM36" i="1"/>
  <c r="AM40" i="1"/>
  <c r="AM41" i="1"/>
  <c r="AM50" i="1"/>
  <c r="AM51" i="1"/>
  <c r="AM52" i="1"/>
  <c r="AM64" i="1"/>
  <c r="AM68" i="1"/>
  <c r="AM71" i="1"/>
  <c r="AM73" i="1"/>
  <c r="AM93" i="1"/>
  <c r="AM95" i="1"/>
  <c r="AM96" i="1"/>
  <c r="AM102" i="1"/>
  <c r="AM105" i="1"/>
  <c r="AM106" i="1"/>
  <c r="AM109" i="1"/>
  <c r="AM111" i="1"/>
  <c r="AM112" i="1"/>
  <c r="AM114" i="1"/>
  <c r="AM122" i="1"/>
  <c r="AM124" i="1"/>
  <c r="AM126" i="1"/>
  <c r="AM129" i="1"/>
  <c r="AM133" i="1"/>
  <c r="AM134" i="1"/>
  <c r="AM135" i="1"/>
  <c r="AM136" i="1"/>
  <c r="AM142" i="1"/>
  <c r="AM144" i="1"/>
  <c r="AM145" i="1"/>
  <c r="AM146" i="1"/>
  <c r="AM147" i="1"/>
  <c r="AM149" i="1"/>
  <c r="AM151" i="1"/>
  <c r="AM152" i="1"/>
  <c r="AM153" i="1"/>
  <c r="AM155" i="1"/>
  <c r="AM157" i="1"/>
  <c r="AM158" i="1"/>
  <c r="AM159" i="1"/>
  <c r="AM160" i="1"/>
  <c r="AM161" i="1"/>
  <c r="AM162" i="1"/>
  <c r="AM163" i="1"/>
  <c r="AM166" i="1"/>
  <c r="AM168" i="1"/>
  <c r="AM170" i="1"/>
  <c r="AM171" i="1"/>
  <c r="AM172" i="1"/>
  <c r="AM177" i="1"/>
  <c r="AM179" i="1"/>
  <c r="AM180" i="1"/>
  <c r="AM184" i="1"/>
  <c r="AM187" i="1"/>
  <c r="AM193" i="1"/>
  <c r="AM196" i="1"/>
  <c r="AM197" i="1"/>
  <c r="AM198" i="1"/>
  <c r="AM199" i="1"/>
  <c r="AM201" i="1"/>
  <c r="AM203" i="1"/>
  <c r="AM204" i="1"/>
  <c r="AM209" i="1"/>
  <c r="AM213" i="1"/>
  <c r="AM214" i="1"/>
  <c r="AM219" i="1"/>
  <c r="AM222" i="1"/>
  <c r="AM224" i="1"/>
  <c r="AM225" i="1"/>
  <c r="AM226" i="1"/>
  <c r="AM227" i="1"/>
  <c r="AM228" i="1"/>
  <c r="AM230" i="1"/>
  <c r="AM231" i="1"/>
  <c r="AM235" i="1"/>
  <c r="AM237" i="1"/>
  <c r="AM238" i="1"/>
  <c r="AM239" i="1"/>
  <c r="AM240" i="1"/>
  <c r="AM241" i="1"/>
  <c r="AM242" i="1"/>
  <c r="AM243" i="1"/>
  <c r="AM244" i="1"/>
  <c r="AM245" i="1"/>
  <c r="AM249" i="1"/>
  <c r="AM250" i="1"/>
  <c r="AM252" i="1"/>
  <c r="AM253" i="1"/>
  <c r="AM255" i="1"/>
  <c r="AM257" i="1"/>
  <c r="AM258" i="1"/>
  <c r="AM263" i="1"/>
  <c r="AM264" i="1"/>
  <c r="AM267" i="1"/>
  <c r="AM271" i="1"/>
  <c r="AM272" i="1"/>
  <c r="AM273" i="1"/>
  <c r="AM275" i="1"/>
  <c r="AM277" i="1"/>
  <c r="AM279" i="1"/>
  <c r="AM282" i="1"/>
  <c r="AM285" i="1"/>
  <c r="AM286" i="1"/>
  <c r="AM287" i="1"/>
  <c r="AM288" i="1"/>
  <c r="AM289" i="1"/>
  <c r="AM290" i="1"/>
  <c r="AM291" i="1"/>
  <c r="AM293" i="1"/>
  <c r="AM295" i="1"/>
  <c r="AM297" i="1"/>
  <c r="AM298" i="1"/>
  <c r="AM301" i="1"/>
  <c r="AM302" i="1"/>
  <c r="AM303" i="1"/>
  <c r="AM304" i="1"/>
  <c r="AM306" i="1"/>
  <c r="AM312" i="1"/>
  <c r="AM313" i="1"/>
  <c r="AM314" i="1"/>
  <c r="AM316" i="1"/>
  <c r="AL3" i="1"/>
  <c r="AL4" i="1"/>
  <c r="AL6" i="1"/>
  <c r="AL8" i="1"/>
  <c r="AL14" i="1"/>
  <c r="AL15" i="1"/>
  <c r="AL16" i="1"/>
  <c r="AL17" i="1"/>
  <c r="AL21" i="1"/>
  <c r="AL22" i="1"/>
  <c r="AL23" i="1"/>
  <c r="AL24" i="1"/>
  <c r="AL26" i="1"/>
  <c r="AL28" i="1"/>
  <c r="AL29" i="1"/>
  <c r="AL34" i="1"/>
  <c r="AL38" i="1"/>
  <c r="AL39" i="1"/>
  <c r="AL42" i="1"/>
  <c r="AL43" i="1"/>
  <c r="AL46" i="1"/>
  <c r="AL48" i="1"/>
  <c r="AL55" i="1"/>
  <c r="AL56" i="1"/>
  <c r="AL58" i="1"/>
  <c r="AL61" i="1"/>
  <c r="AL62" i="1"/>
  <c r="AL63" i="1"/>
  <c r="AL66" i="1"/>
  <c r="AL67" i="1"/>
  <c r="AL75" i="1"/>
  <c r="AL76" i="1"/>
  <c r="AL77" i="1"/>
  <c r="AL82" i="1"/>
  <c r="AL86" i="1"/>
  <c r="AL89" i="1"/>
  <c r="AL92" i="1"/>
  <c r="AL101" i="1"/>
  <c r="AL107" i="1"/>
  <c r="AL108" i="1"/>
  <c r="AL110" i="1"/>
  <c r="AL113" i="1"/>
  <c r="AL116" i="1"/>
  <c r="AL118" i="1"/>
  <c r="AL119" i="1"/>
  <c r="AL120" i="1"/>
  <c r="AL125" i="1"/>
  <c r="AL132" i="1"/>
  <c r="AL138" i="1"/>
  <c r="AL139" i="1"/>
  <c r="AL143" i="1"/>
  <c r="AL148" i="1"/>
  <c r="AL150" i="1"/>
  <c r="AL154" i="1"/>
  <c r="AL164" i="1"/>
  <c r="AL174" i="1"/>
  <c r="AL181" i="1"/>
  <c r="AL182" i="1"/>
  <c r="AL185" i="1"/>
  <c r="AL188" i="1"/>
  <c r="AL189" i="1"/>
  <c r="AL190" i="1"/>
  <c r="AL192" i="1"/>
  <c r="AL200" i="1"/>
  <c r="AL202" i="1"/>
  <c r="AL205" i="1"/>
  <c r="AL206" i="1"/>
  <c r="AL208" i="1"/>
  <c r="AL212" i="1"/>
  <c r="AL217" i="1"/>
  <c r="AL221" i="1"/>
  <c r="AL248" i="1"/>
  <c r="AL259" i="1"/>
  <c r="AL261" i="1"/>
  <c r="AL274" i="1"/>
  <c r="AL276" i="1"/>
  <c r="AL294" i="1"/>
  <c r="AL296" i="1"/>
  <c r="AL300" i="1"/>
  <c r="AL305" i="1"/>
  <c r="AL307" i="1"/>
  <c r="AL308" i="1"/>
  <c r="AL310" i="1"/>
  <c r="AL315" i="1"/>
  <c r="AL2" i="1"/>
  <c r="AL5" i="1"/>
  <c r="AL7" i="1"/>
  <c r="AL9" i="1"/>
  <c r="AL10" i="1"/>
  <c r="AL11" i="1"/>
  <c r="AL12" i="1"/>
  <c r="AL13" i="1"/>
  <c r="AL18" i="1"/>
  <c r="AL19" i="1"/>
  <c r="AL20" i="1"/>
  <c r="AL25" i="1"/>
  <c r="AL30" i="1"/>
  <c r="AL31" i="1"/>
  <c r="AL32" i="1"/>
  <c r="AL33" i="1"/>
  <c r="AL37" i="1"/>
  <c r="AL44" i="1"/>
  <c r="AL45" i="1"/>
  <c r="AL47" i="1"/>
  <c r="AL49" i="1"/>
  <c r="AL53" i="1"/>
  <c r="AL54" i="1"/>
  <c r="AL57" i="1"/>
  <c r="AL59" i="1"/>
  <c r="AL60" i="1"/>
  <c r="AL65" i="1"/>
  <c r="AL69" i="1"/>
  <c r="AL70" i="1"/>
  <c r="AL72" i="1"/>
  <c r="AL78" i="1"/>
  <c r="AL79" i="1"/>
  <c r="AL80" i="1"/>
  <c r="AL81" i="1"/>
  <c r="AL83" i="1"/>
  <c r="AL84" i="1"/>
  <c r="AL85" i="1"/>
  <c r="AL87" i="1"/>
  <c r="AL88" i="1"/>
  <c r="AL90" i="1"/>
  <c r="AL91" i="1"/>
  <c r="AL94" i="1"/>
  <c r="AL97" i="1"/>
  <c r="AL98" i="1"/>
  <c r="AL99" i="1"/>
  <c r="AL100" i="1"/>
  <c r="AL103" i="1"/>
  <c r="AL104" i="1"/>
  <c r="AL117" i="1"/>
  <c r="AL121" i="1"/>
  <c r="AL123" i="1"/>
  <c r="AL127" i="1"/>
  <c r="AL128" i="1"/>
  <c r="AL130" i="1"/>
  <c r="AL137" i="1"/>
  <c r="AL141" i="1"/>
  <c r="AL156" i="1"/>
  <c r="AL165" i="1"/>
  <c r="AL167" i="1"/>
  <c r="AL169" i="1"/>
  <c r="AL173" i="1"/>
  <c r="AL175" i="1"/>
  <c r="AL176" i="1"/>
  <c r="AL178" i="1"/>
  <c r="AL183" i="1"/>
  <c r="AL186" i="1"/>
  <c r="AL191" i="1"/>
  <c r="AL194" i="1"/>
  <c r="AL195" i="1"/>
  <c r="AL207" i="1"/>
  <c r="AL210" i="1"/>
  <c r="AL211" i="1"/>
  <c r="AL215" i="1"/>
  <c r="AL216" i="1"/>
  <c r="AL218" i="1"/>
  <c r="AL220" i="1"/>
  <c r="AL223" i="1"/>
  <c r="AL229" i="1"/>
  <c r="AL232" i="1"/>
  <c r="AL233" i="1"/>
  <c r="AL234" i="1"/>
  <c r="AL236" i="1"/>
  <c r="AL246" i="1"/>
  <c r="AL247" i="1"/>
  <c r="AL251" i="1"/>
  <c r="AL254" i="1"/>
  <c r="AL256" i="1"/>
  <c r="AL260" i="1"/>
  <c r="AL262" i="1"/>
  <c r="AL265" i="1"/>
  <c r="AL266" i="1"/>
  <c r="AL268" i="1"/>
  <c r="AL269" i="1"/>
  <c r="AL270" i="1"/>
  <c r="AL278" i="1"/>
  <c r="AL280" i="1"/>
  <c r="AL281" i="1"/>
  <c r="AL283" i="1"/>
  <c r="AL284" i="1"/>
  <c r="AL292" i="1"/>
  <c r="AL299" i="1"/>
  <c r="AL309" i="1"/>
  <c r="AL311" i="1"/>
  <c r="AL27" i="1"/>
  <c r="AL35" i="1"/>
  <c r="AL36" i="1"/>
  <c r="AL40" i="1"/>
  <c r="AL41" i="1"/>
  <c r="AL50" i="1"/>
  <c r="AL51" i="1"/>
  <c r="AL52" i="1"/>
  <c r="AL64" i="1"/>
  <c r="AL68" i="1"/>
  <c r="AL71" i="1"/>
  <c r="AL73" i="1"/>
  <c r="AL93" i="1"/>
  <c r="AL95" i="1"/>
  <c r="AL96" i="1"/>
  <c r="AL102" i="1"/>
  <c r="AL105" i="1"/>
  <c r="AL106" i="1"/>
  <c r="AL109" i="1"/>
  <c r="AL111" i="1"/>
  <c r="AL112" i="1"/>
  <c r="AL114" i="1"/>
  <c r="AL122" i="1"/>
  <c r="AL124" i="1"/>
  <c r="AL126" i="1"/>
  <c r="AL129" i="1"/>
  <c r="AL133" i="1"/>
  <c r="AL134" i="1"/>
  <c r="AL135" i="1"/>
  <c r="AL136" i="1"/>
  <c r="AL142" i="1"/>
  <c r="AL144" i="1"/>
  <c r="AL145" i="1"/>
  <c r="AL146" i="1"/>
  <c r="AL147" i="1"/>
  <c r="AL149" i="1"/>
  <c r="AL151" i="1"/>
  <c r="AL152" i="1"/>
  <c r="AL153" i="1"/>
  <c r="AL155" i="1"/>
  <c r="AL157" i="1"/>
  <c r="AL158" i="1"/>
  <c r="AL159" i="1"/>
  <c r="AL160" i="1"/>
  <c r="AL161" i="1"/>
  <c r="AL162" i="1"/>
  <c r="AL163" i="1"/>
  <c r="AL166" i="1"/>
  <c r="AL168" i="1"/>
  <c r="AL170" i="1"/>
  <c r="AL171" i="1"/>
  <c r="AL172" i="1"/>
  <c r="AL177" i="1"/>
  <c r="AL179" i="1"/>
  <c r="AL180" i="1"/>
  <c r="AL184" i="1"/>
  <c r="AL187" i="1"/>
  <c r="AL193" i="1"/>
  <c r="AL196" i="1"/>
  <c r="AL197" i="1"/>
  <c r="AL198" i="1"/>
  <c r="AL199" i="1"/>
  <c r="AL201" i="1"/>
  <c r="AL203" i="1"/>
  <c r="AL204" i="1"/>
  <c r="AL209" i="1"/>
  <c r="AL213" i="1"/>
  <c r="AL214" i="1"/>
  <c r="AL219" i="1"/>
  <c r="AL222" i="1"/>
  <c r="AL224" i="1"/>
  <c r="AL225" i="1"/>
  <c r="AL226" i="1"/>
  <c r="AL227" i="1"/>
  <c r="AL228" i="1"/>
  <c r="AL230" i="1"/>
  <c r="AL231" i="1"/>
  <c r="AL235" i="1"/>
  <c r="AL237" i="1"/>
  <c r="AL238" i="1"/>
  <c r="AL239" i="1"/>
  <c r="AL240" i="1"/>
  <c r="AL241" i="1"/>
  <c r="AL242" i="1"/>
  <c r="AL243" i="1"/>
  <c r="AL244" i="1"/>
  <c r="AL245" i="1"/>
  <c r="AL249" i="1"/>
  <c r="AL250" i="1"/>
  <c r="AL252" i="1"/>
  <c r="AL253" i="1"/>
  <c r="AL255" i="1"/>
  <c r="AL257" i="1"/>
  <c r="AL258" i="1"/>
  <c r="AL263" i="1"/>
  <c r="AL264" i="1"/>
  <c r="AL267" i="1"/>
  <c r="AL271" i="1"/>
  <c r="AL272" i="1"/>
  <c r="AL273" i="1"/>
  <c r="AL275" i="1"/>
  <c r="AL277" i="1"/>
  <c r="AL279" i="1"/>
  <c r="AL282" i="1"/>
  <c r="AL285" i="1"/>
  <c r="AL286" i="1"/>
  <c r="AL287" i="1"/>
  <c r="AL288" i="1"/>
  <c r="AL289" i="1"/>
  <c r="AL290" i="1"/>
  <c r="AL291" i="1"/>
  <c r="AL293" i="1"/>
  <c r="AL295" i="1"/>
  <c r="AL297" i="1"/>
  <c r="AL298" i="1"/>
  <c r="AL301" i="1"/>
  <c r="AL302" i="1"/>
  <c r="AL303" i="1"/>
  <c r="AL304" i="1"/>
  <c r="AL306" i="1"/>
  <c r="AL312" i="1"/>
  <c r="AL313" i="1"/>
  <c r="AL314" i="1"/>
  <c r="AL316" i="1"/>
  <c r="AK3" i="1"/>
  <c r="AK4" i="1"/>
  <c r="AK6" i="1"/>
  <c r="AK8" i="1"/>
  <c r="AK14" i="1"/>
  <c r="AK15" i="1"/>
  <c r="AK16" i="1"/>
  <c r="AK17" i="1"/>
  <c r="AK21" i="1"/>
  <c r="AK22" i="1"/>
  <c r="AK23" i="1"/>
  <c r="AK24" i="1"/>
  <c r="AK26" i="1"/>
  <c r="AK28" i="1"/>
  <c r="AK29" i="1"/>
  <c r="AK34" i="1"/>
  <c r="AK38" i="1"/>
  <c r="AK39" i="1"/>
  <c r="AK42" i="1"/>
  <c r="AK43" i="1"/>
  <c r="AK46" i="1"/>
  <c r="AK48" i="1"/>
  <c r="AK55" i="1"/>
  <c r="AK56" i="1"/>
  <c r="AK58" i="1"/>
  <c r="AK61" i="1"/>
  <c r="AK62" i="1"/>
  <c r="AK63" i="1"/>
  <c r="AK66" i="1"/>
  <c r="AK67" i="1"/>
  <c r="AK75" i="1"/>
  <c r="AK76" i="1"/>
  <c r="AK77" i="1"/>
  <c r="AK82" i="1"/>
  <c r="AK86" i="1"/>
  <c r="AK89" i="1"/>
  <c r="AK92" i="1"/>
  <c r="AK101" i="1"/>
  <c r="AK107" i="1"/>
  <c r="AK108" i="1"/>
  <c r="AK110" i="1"/>
  <c r="AK113" i="1"/>
  <c r="AK116" i="1"/>
  <c r="AK118" i="1"/>
  <c r="AK119" i="1"/>
  <c r="AK120" i="1"/>
  <c r="AK125" i="1"/>
  <c r="AK132" i="1"/>
  <c r="AK138" i="1"/>
  <c r="AK139" i="1"/>
  <c r="AK143" i="1"/>
  <c r="AK148" i="1"/>
  <c r="AK150" i="1"/>
  <c r="AK154" i="1"/>
  <c r="AK164" i="1"/>
  <c r="AK174" i="1"/>
  <c r="AK181" i="1"/>
  <c r="AK182" i="1"/>
  <c r="AK185" i="1"/>
  <c r="AK188" i="1"/>
  <c r="AK189" i="1"/>
  <c r="AK190" i="1"/>
  <c r="AK192" i="1"/>
  <c r="AK200" i="1"/>
  <c r="AK202" i="1"/>
  <c r="AK205" i="1"/>
  <c r="AK206" i="1"/>
  <c r="AK208" i="1"/>
  <c r="AK212" i="1"/>
  <c r="AK217" i="1"/>
  <c r="AK221" i="1"/>
  <c r="AK248" i="1"/>
  <c r="AK259" i="1"/>
  <c r="AK261" i="1"/>
  <c r="AK274" i="1"/>
  <c r="AK276" i="1"/>
  <c r="AK294" i="1"/>
  <c r="AK296" i="1"/>
  <c r="AK300" i="1"/>
  <c r="AK305" i="1"/>
  <c r="AK307" i="1"/>
  <c r="AK308" i="1"/>
  <c r="AK310" i="1"/>
  <c r="AK315" i="1"/>
  <c r="AK2" i="1"/>
  <c r="AK5" i="1"/>
  <c r="AK7" i="1"/>
  <c r="AK9" i="1"/>
  <c r="AK10" i="1"/>
  <c r="AK11" i="1"/>
  <c r="AK12" i="1"/>
  <c r="AK13" i="1"/>
  <c r="AK18" i="1"/>
  <c r="AK19" i="1"/>
  <c r="AK20" i="1"/>
  <c r="AK25" i="1"/>
  <c r="AK30" i="1"/>
  <c r="AK31" i="1"/>
  <c r="AK32" i="1"/>
  <c r="AK33" i="1"/>
  <c r="AK37" i="1"/>
  <c r="AK44" i="1"/>
  <c r="AK45" i="1"/>
  <c r="AK47" i="1"/>
  <c r="AK49" i="1"/>
  <c r="AK53" i="1"/>
  <c r="AK54" i="1"/>
  <c r="AK57" i="1"/>
  <c r="AK59" i="1"/>
  <c r="AK60" i="1"/>
  <c r="AK65" i="1"/>
  <c r="AK69" i="1"/>
  <c r="AK70" i="1"/>
  <c r="AK72" i="1"/>
  <c r="AK78" i="1"/>
  <c r="AK79" i="1"/>
  <c r="AK80" i="1"/>
  <c r="AK81" i="1"/>
  <c r="AK83" i="1"/>
  <c r="AK84" i="1"/>
  <c r="AK85" i="1"/>
  <c r="AK87" i="1"/>
  <c r="AK88" i="1"/>
  <c r="AK90" i="1"/>
  <c r="AK91" i="1"/>
  <c r="AK94" i="1"/>
  <c r="AK97" i="1"/>
  <c r="AK98" i="1"/>
  <c r="AK99" i="1"/>
  <c r="AK100" i="1"/>
  <c r="AK103" i="1"/>
  <c r="AK104" i="1"/>
  <c r="AK117" i="1"/>
  <c r="AK121" i="1"/>
  <c r="AK123" i="1"/>
  <c r="AK127" i="1"/>
  <c r="AK128" i="1"/>
  <c r="AK130" i="1"/>
  <c r="AK137" i="1"/>
  <c r="AK141" i="1"/>
  <c r="AK156" i="1"/>
  <c r="AK165" i="1"/>
  <c r="AK167" i="1"/>
  <c r="AK169" i="1"/>
  <c r="AK173" i="1"/>
  <c r="AK175" i="1"/>
  <c r="AK176" i="1"/>
  <c r="AK178" i="1"/>
  <c r="AK183" i="1"/>
  <c r="AK186" i="1"/>
  <c r="AK191" i="1"/>
  <c r="AK194" i="1"/>
  <c r="AK195" i="1"/>
  <c r="AK207" i="1"/>
  <c r="AK210" i="1"/>
  <c r="AK211" i="1"/>
  <c r="AK215" i="1"/>
  <c r="AK216" i="1"/>
  <c r="AK218" i="1"/>
  <c r="AK220" i="1"/>
  <c r="AK223" i="1"/>
  <c r="AK229" i="1"/>
  <c r="AK232" i="1"/>
  <c r="AK233" i="1"/>
  <c r="AK234" i="1"/>
  <c r="AK236" i="1"/>
  <c r="AK246" i="1"/>
  <c r="AK247" i="1"/>
  <c r="AK251" i="1"/>
  <c r="AK254" i="1"/>
  <c r="AK256" i="1"/>
  <c r="AK260" i="1"/>
  <c r="AK262" i="1"/>
  <c r="AK265" i="1"/>
  <c r="AK266" i="1"/>
  <c r="AK268" i="1"/>
  <c r="AK269" i="1"/>
  <c r="AK270" i="1"/>
  <c r="AK278" i="1"/>
  <c r="AK280" i="1"/>
  <c r="AK281" i="1"/>
  <c r="AK283" i="1"/>
  <c r="AK284" i="1"/>
  <c r="AK292" i="1"/>
  <c r="AK299" i="1"/>
  <c r="AK309" i="1"/>
  <c r="AK311" i="1"/>
  <c r="AK27" i="1"/>
  <c r="AK35" i="1"/>
  <c r="AK36" i="1"/>
  <c r="AK40" i="1"/>
  <c r="AK41" i="1"/>
  <c r="AK50" i="1"/>
  <c r="AK51" i="1"/>
  <c r="AK52" i="1"/>
  <c r="AK64" i="1"/>
  <c r="AK68" i="1"/>
  <c r="AK71" i="1"/>
  <c r="AK73" i="1"/>
  <c r="AK93" i="1"/>
  <c r="AK95" i="1"/>
  <c r="AK96" i="1"/>
  <c r="AK102" i="1"/>
  <c r="AK105" i="1"/>
  <c r="AK106" i="1"/>
  <c r="AK109" i="1"/>
  <c r="AK111" i="1"/>
  <c r="AK112" i="1"/>
  <c r="AK114" i="1"/>
  <c r="AK122" i="1"/>
  <c r="AK124" i="1"/>
  <c r="AK126" i="1"/>
  <c r="AK129" i="1"/>
  <c r="AK133" i="1"/>
  <c r="AK134" i="1"/>
  <c r="AK135" i="1"/>
  <c r="AK136" i="1"/>
  <c r="AK142" i="1"/>
  <c r="AK144" i="1"/>
  <c r="AK145" i="1"/>
  <c r="AK146" i="1"/>
  <c r="AK147" i="1"/>
  <c r="AK149" i="1"/>
  <c r="AK151" i="1"/>
  <c r="AK152" i="1"/>
  <c r="AK153" i="1"/>
  <c r="AK155" i="1"/>
  <c r="AK157" i="1"/>
  <c r="AK158" i="1"/>
  <c r="AK159" i="1"/>
  <c r="AK160" i="1"/>
  <c r="AK161" i="1"/>
  <c r="AK162" i="1"/>
  <c r="AK163" i="1"/>
  <c r="AK166" i="1"/>
  <c r="AK168" i="1"/>
  <c r="AK170" i="1"/>
  <c r="AK171" i="1"/>
  <c r="AK172" i="1"/>
  <c r="AK177" i="1"/>
  <c r="AK179" i="1"/>
  <c r="AK180" i="1"/>
  <c r="AK184" i="1"/>
  <c r="AK187" i="1"/>
  <c r="AK193" i="1"/>
  <c r="AK196" i="1"/>
  <c r="AK197" i="1"/>
  <c r="AK198" i="1"/>
  <c r="AK199" i="1"/>
  <c r="AK201" i="1"/>
  <c r="AK203" i="1"/>
  <c r="AK204" i="1"/>
  <c r="AK209" i="1"/>
  <c r="AK213" i="1"/>
  <c r="AK214" i="1"/>
  <c r="AK219" i="1"/>
  <c r="AK222" i="1"/>
  <c r="AK224" i="1"/>
  <c r="AK225" i="1"/>
  <c r="AK226" i="1"/>
  <c r="AK227" i="1"/>
  <c r="AK228" i="1"/>
  <c r="AK230" i="1"/>
  <c r="AK231" i="1"/>
  <c r="AK235" i="1"/>
  <c r="AK237" i="1"/>
  <c r="AK238" i="1"/>
  <c r="AK239" i="1"/>
  <c r="AK240" i="1"/>
  <c r="AK241" i="1"/>
  <c r="AK242" i="1"/>
  <c r="AK243" i="1"/>
  <c r="AK244" i="1"/>
  <c r="AK245" i="1"/>
  <c r="AK249" i="1"/>
  <c r="AK250" i="1"/>
  <c r="AK252" i="1"/>
  <c r="AK253" i="1"/>
  <c r="AK255" i="1"/>
  <c r="AK257" i="1"/>
  <c r="AK258" i="1"/>
  <c r="AK263" i="1"/>
  <c r="AK264" i="1"/>
  <c r="AK267" i="1"/>
  <c r="AK271" i="1"/>
  <c r="AK272" i="1"/>
  <c r="AK273" i="1"/>
  <c r="AK275" i="1"/>
  <c r="AK277" i="1"/>
  <c r="AK279" i="1"/>
  <c r="AK282" i="1"/>
  <c r="AK285" i="1"/>
  <c r="AK286" i="1"/>
  <c r="AK287" i="1"/>
  <c r="AK288" i="1"/>
  <c r="AK289" i="1"/>
  <c r="AK290" i="1"/>
  <c r="AK291" i="1"/>
  <c r="AK293" i="1"/>
  <c r="AK295" i="1"/>
  <c r="AK297" i="1"/>
  <c r="AK298" i="1"/>
  <c r="AK301" i="1"/>
  <c r="AK302" i="1"/>
  <c r="AK303" i="1"/>
  <c r="AK304" i="1"/>
  <c r="AK306" i="1"/>
  <c r="AK312" i="1"/>
  <c r="AK313" i="1"/>
  <c r="AK314" i="1"/>
  <c r="AK316" i="1"/>
  <c r="AJ3" i="1"/>
  <c r="AJ4" i="1"/>
  <c r="AJ6" i="1"/>
  <c r="AJ8" i="1"/>
  <c r="AJ14" i="1"/>
  <c r="AJ15" i="1"/>
  <c r="AJ16" i="1"/>
  <c r="AJ17" i="1"/>
  <c r="AJ21" i="1"/>
  <c r="AJ22" i="1"/>
  <c r="AJ23" i="1"/>
  <c r="AJ24" i="1"/>
  <c r="AJ26" i="1"/>
  <c r="AJ28" i="1"/>
  <c r="AJ29" i="1"/>
  <c r="AJ34" i="1"/>
  <c r="AJ38" i="1"/>
  <c r="AJ39" i="1"/>
  <c r="AJ42" i="1"/>
  <c r="AJ43" i="1"/>
  <c r="AJ46" i="1"/>
  <c r="AJ48" i="1"/>
  <c r="AJ55" i="1"/>
  <c r="AJ56" i="1"/>
  <c r="AJ58" i="1"/>
  <c r="AJ61" i="1"/>
  <c r="AJ62" i="1"/>
  <c r="AJ63" i="1"/>
  <c r="AJ66" i="1"/>
  <c r="AJ67" i="1"/>
  <c r="AJ75" i="1"/>
  <c r="AJ76" i="1"/>
  <c r="AJ77" i="1"/>
  <c r="AJ82" i="1"/>
  <c r="AJ86" i="1"/>
  <c r="AJ89" i="1"/>
  <c r="AJ92" i="1"/>
  <c r="AJ101" i="1"/>
  <c r="AJ107" i="1"/>
  <c r="AJ108" i="1"/>
  <c r="AJ110" i="1"/>
  <c r="AJ113" i="1"/>
  <c r="AJ116" i="1"/>
  <c r="AJ118" i="1"/>
  <c r="AJ119" i="1"/>
  <c r="AJ120" i="1"/>
  <c r="AJ125" i="1"/>
  <c r="AJ132" i="1"/>
  <c r="AJ138" i="1"/>
  <c r="AJ139" i="1"/>
  <c r="AJ143" i="1"/>
  <c r="AJ148" i="1"/>
  <c r="AJ150" i="1"/>
  <c r="AJ154" i="1"/>
  <c r="AJ164" i="1"/>
  <c r="AJ174" i="1"/>
  <c r="AJ181" i="1"/>
  <c r="AJ182" i="1"/>
  <c r="AJ185" i="1"/>
  <c r="AJ188" i="1"/>
  <c r="AJ189" i="1"/>
  <c r="AJ190" i="1"/>
  <c r="AJ192" i="1"/>
  <c r="AJ200" i="1"/>
  <c r="AJ202" i="1"/>
  <c r="AJ205" i="1"/>
  <c r="AJ206" i="1"/>
  <c r="AJ208" i="1"/>
  <c r="AJ212" i="1"/>
  <c r="AJ217" i="1"/>
  <c r="AJ221" i="1"/>
  <c r="AJ248" i="1"/>
  <c r="AJ259" i="1"/>
  <c r="AJ261" i="1"/>
  <c r="AJ274" i="1"/>
  <c r="AJ276" i="1"/>
  <c r="AJ294" i="1"/>
  <c r="AJ296" i="1"/>
  <c r="AJ300" i="1"/>
  <c r="AJ305" i="1"/>
  <c r="AJ307" i="1"/>
  <c r="AJ308" i="1"/>
  <c r="AJ310" i="1"/>
  <c r="AJ315" i="1"/>
  <c r="AJ2" i="1"/>
  <c r="AJ5" i="1"/>
  <c r="AJ7" i="1"/>
  <c r="AJ9" i="1"/>
  <c r="AJ10" i="1"/>
  <c r="AJ11" i="1"/>
  <c r="AJ12" i="1"/>
  <c r="AJ13" i="1"/>
  <c r="AJ18" i="1"/>
  <c r="AJ19" i="1"/>
  <c r="AJ20" i="1"/>
  <c r="AJ25" i="1"/>
  <c r="AJ30" i="1"/>
  <c r="AJ31" i="1"/>
  <c r="AJ32" i="1"/>
  <c r="AJ33" i="1"/>
  <c r="AJ37" i="1"/>
  <c r="AJ44" i="1"/>
  <c r="AJ45" i="1"/>
  <c r="AJ47" i="1"/>
  <c r="AJ49" i="1"/>
  <c r="AJ53" i="1"/>
  <c r="AJ54" i="1"/>
  <c r="AJ57" i="1"/>
  <c r="AJ59" i="1"/>
  <c r="AJ60" i="1"/>
  <c r="AJ65" i="1"/>
  <c r="AJ69" i="1"/>
  <c r="AJ70" i="1"/>
  <c r="AJ72" i="1"/>
  <c r="AJ78" i="1"/>
  <c r="AJ79" i="1"/>
  <c r="AJ80" i="1"/>
  <c r="AJ81" i="1"/>
  <c r="AJ83" i="1"/>
  <c r="AJ84" i="1"/>
  <c r="AJ85" i="1"/>
  <c r="AJ87" i="1"/>
  <c r="AJ88" i="1"/>
  <c r="AJ90" i="1"/>
  <c r="AJ91" i="1"/>
  <c r="AJ94" i="1"/>
  <c r="AJ97" i="1"/>
  <c r="AJ98" i="1"/>
  <c r="AJ99" i="1"/>
  <c r="AJ100" i="1"/>
  <c r="AJ103" i="1"/>
  <c r="AJ104" i="1"/>
  <c r="AJ117" i="1"/>
  <c r="AJ121" i="1"/>
  <c r="AJ123" i="1"/>
  <c r="AJ127" i="1"/>
  <c r="AJ128" i="1"/>
  <c r="AJ130" i="1"/>
  <c r="AJ137" i="1"/>
  <c r="AJ141" i="1"/>
  <c r="AJ156" i="1"/>
  <c r="AJ165" i="1"/>
  <c r="AJ167" i="1"/>
  <c r="AJ169" i="1"/>
  <c r="AJ173" i="1"/>
  <c r="AJ175" i="1"/>
  <c r="AJ176" i="1"/>
  <c r="AJ178" i="1"/>
  <c r="AJ183" i="1"/>
  <c r="AJ186" i="1"/>
  <c r="AJ191" i="1"/>
  <c r="AJ194" i="1"/>
  <c r="AJ195" i="1"/>
  <c r="AJ207" i="1"/>
  <c r="AJ210" i="1"/>
  <c r="AJ211" i="1"/>
  <c r="AJ215" i="1"/>
  <c r="AJ216" i="1"/>
  <c r="AJ218" i="1"/>
  <c r="AJ220" i="1"/>
  <c r="AJ223" i="1"/>
  <c r="AJ229" i="1"/>
  <c r="AJ232" i="1"/>
  <c r="AJ233" i="1"/>
  <c r="AJ234" i="1"/>
  <c r="AJ236" i="1"/>
  <c r="AJ246" i="1"/>
  <c r="AJ247" i="1"/>
  <c r="AJ251" i="1"/>
  <c r="AJ254" i="1"/>
  <c r="AJ256" i="1"/>
  <c r="AJ260" i="1"/>
  <c r="AJ262" i="1"/>
  <c r="AJ265" i="1"/>
  <c r="AJ266" i="1"/>
  <c r="AJ268" i="1"/>
  <c r="AJ269" i="1"/>
  <c r="AJ270" i="1"/>
  <c r="AJ278" i="1"/>
  <c r="AJ280" i="1"/>
  <c r="AJ281" i="1"/>
  <c r="AJ283" i="1"/>
  <c r="AJ284" i="1"/>
  <c r="AJ292" i="1"/>
  <c r="AJ299" i="1"/>
  <c r="AJ309" i="1"/>
  <c r="AJ311" i="1"/>
  <c r="AJ27" i="1"/>
  <c r="AJ35" i="1"/>
  <c r="AJ36" i="1"/>
  <c r="AJ40" i="1"/>
  <c r="AJ41" i="1"/>
  <c r="AJ50" i="1"/>
  <c r="AJ51" i="1"/>
  <c r="AJ52" i="1"/>
  <c r="AJ64" i="1"/>
  <c r="AJ68" i="1"/>
  <c r="AJ71" i="1"/>
  <c r="AJ73" i="1"/>
  <c r="AJ93" i="1"/>
  <c r="AJ95" i="1"/>
  <c r="AJ96" i="1"/>
  <c r="AJ102" i="1"/>
  <c r="AJ105" i="1"/>
  <c r="AJ106" i="1"/>
  <c r="AJ109" i="1"/>
  <c r="AJ111" i="1"/>
  <c r="AJ112" i="1"/>
  <c r="AJ114" i="1"/>
  <c r="AJ122" i="1"/>
  <c r="AJ124" i="1"/>
  <c r="AJ126" i="1"/>
  <c r="AJ129" i="1"/>
  <c r="AJ133" i="1"/>
  <c r="AJ134" i="1"/>
  <c r="AJ135" i="1"/>
  <c r="AJ136" i="1"/>
  <c r="AJ142" i="1"/>
  <c r="AJ144" i="1"/>
  <c r="AJ145" i="1"/>
  <c r="AJ146" i="1"/>
  <c r="AJ147" i="1"/>
  <c r="AJ149" i="1"/>
  <c r="AJ151" i="1"/>
  <c r="AJ152" i="1"/>
  <c r="AJ153" i="1"/>
  <c r="AJ155" i="1"/>
  <c r="AJ157" i="1"/>
  <c r="AJ158" i="1"/>
  <c r="AJ159" i="1"/>
  <c r="AJ160" i="1"/>
  <c r="AJ161" i="1"/>
  <c r="AJ162" i="1"/>
  <c r="AJ163" i="1"/>
  <c r="AJ166" i="1"/>
  <c r="AJ168" i="1"/>
  <c r="AJ170" i="1"/>
  <c r="AJ171" i="1"/>
  <c r="AJ172" i="1"/>
  <c r="AJ177" i="1"/>
  <c r="AJ179" i="1"/>
  <c r="AJ180" i="1"/>
  <c r="AJ184" i="1"/>
  <c r="AJ187" i="1"/>
  <c r="AJ193" i="1"/>
  <c r="AJ196" i="1"/>
  <c r="AJ197" i="1"/>
  <c r="AJ198" i="1"/>
  <c r="AJ199" i="1"/>
  <c r="AJ201" i="1"/>
  <c r="AJ203" i="1"/>
  <c r="AJ204" i="1"/>
  <c r="AJ209" i="1"/>
  <c r="AJ213" i="1"/>
  <c r="AJ214" i="1"/>
  <c r="AJ219" i="1"/>
  <c r="AJ222" i="1"/>
  <c r="AJ224" i="1"/>
  <c r="AJ225" i="1"/>
  <c r="AJ226" i="1"/>
  <c r="AJ227" i="1"/>
  <c r="AJ228" i="1"/>
  <c r="AJ230" i="1"/>
  <c r="AJ231" i="1"/>
  <c r="AJ235" i="1"/>
  <c r="AJ237" i="1"/>
  <c r="AJ238" i="1"/>
  <c r="AJ239" i="1"/>
  <c r="AJ240" i="1"/>
  <c r="AJ241" i="1"/>
  <c r="AJ242" i="1"/>
  <c r="AJ243" i="1"/>
  <c r="AJ244" i="1"/>
  <c r="AJ245" i="1"/>
  <c r="AJ249" i="1"/>
  <c r="AJ250" i="1"/>
  <c r="AJ252" i="1"/>
  <c r="AJ253" i="1"/>
  <c r="AJ255" i="1"/>
  <c r="AJ257" i="1"/>
  <c r="AJ258" i="1"/>
  <c r="AJ263" i="1"/>
  <c r="AJ264" i="1"/>
  <c r="AJ267" i="1"/>
  <c r="AJ271" i="1"/>
  <c r="AJ272" i="1"/>
  <c r="AJ273" i="1"/>
  <c r="AJ275" i="1"/>
  <c r="AJ277" i="1"/>
  <c r="AJ279" i="1"/>
  <c r="AJ282" i="1"/>
  <c r="AJ285" i="1"/>
  <c r="AJ286" i="1"/>
  <c r="AJ287" i="1"/>
  <c r="AJ288" i="1"/>
  <c r="AJ289" i="1"/>
  <c r="AJ290" i="1"/>
  <c r="AJ291" i="1"/>
  <c r="AJ293" i="1"/>
  <c r="AJ295" i="1"/>
  <c r="AJ297" i="1"/>
  <c r="AJ298" i="1"/>
  <c r="AJ301" i="1"/>
  <c r="AJ302" i="1"/>
  <c r="AJ303" i="1"/>
  <c r="AJ304" i="1"/>
  <c r="AJ306" i="1"/>
  <c r="AJ312" i="1"/>
  <c r="AJ313" i="1"/>
  <c r="AJ314" i="1"/>
  <c r="AJ316" i="1"/>
  <c r="AI3" i="1"/>
  <c r="AI4" i="1"/>
  <c r="AI6" i="1"/>
  <c r="AI8" i="1"/>
  <c r="AI14" i="1"/>
  <c r="AI15" i="1"/>
  <c r="AI16" i="1"/>
  <c r="AI17" i="1"/>
  <c r="AI21" i="1"/>
  <c r="AI22" i="1"/>
  <c r="AI23" i="1"/>
  <c r="AI24" i="1"/>
  <c r="AI26" i="1"/>
  <c r="AI28" i="1"/>
  <c r="AI29" i="1"/>
  <c r="AI34" i="1"/>
  <c r="AI38" i="1"/>
  <c r="AI39" i="1"/>
  <c r="AI42" i="1"/>
  <c r="AI43" i="1"/>
  <c r="AI46" i="1"/>
  <c r="AI48" i="1"/>
  <c r="AI55" i="1"/>
  <c r="AI56" i="1"/>
  <c r="AI58" i="1"/>
  <c r="AI61" i="1"/>
  <c r="AI62" i="1"/>
  <c r="AI63" i="1"/>
  <c r="AI66" i="1"/>
  <c r="AI67" i="1"/>
  <c r="AI75" i="1"/>
  <c r="AI76" i="1"/>
  <c r="AI77" i="1"/>
  <c r="AI82" i="1"/>
  <c r="AI86" i="1"/>
  <c r="AI89" i="1"/>
  <c r="AI92" i="1"/>
  <c r="AI101" i="1"/>
  <c r="AI107" i="1"/>
  <c r="AI108" i="1"/>
  <c r="AI110" i="1"/>
  <c r="AI113" i="1"/>
  <c r="AI116" i="1"/>
  <c r="AI118" i="1"/>
  <c r="AI119" i="1"/>
  <c r="AI120" i="1"/>
  <c r="AI125" i="1"/>
  <c r="AI132" i="1"/>
  <c r="AI138" i="1"/>
  <c r="AI139" i="1"/>
  <c r="AI143" i="1"/>
  <c r="AI148" i="1"/>
  <c r="AI150" i="1"/>
  <c r="AI154" i="1"/>
  <c r="AI164" i="1"/>
  <c r="AI174" i="1"/>
  <c r="AI181" i="1"/>
  <c r="AI182" i="1"/>
  <c r="AI185" i="1"/>
  <c r="AI188" i="1"/>
  <c r="AI189" i="1"/>
  <c r="AI190" i="1"/>
  <c r="AI192" i="1"/>
  <c r="AI200" i="1"/>
  <c r="AI202" i="1"/>
  <c r="AI205" i="1"/>
  <c r="AI206" i="1"/>
  <c r="AI208" i="1"/>
  <c r="AI212" i="1"/>
  <c r="AI217" i="1"/>
  <c r="AI221" i="1"/>
  <c r="AI248" i="1"/>
  <c r="AI259" i="1"/>
  <c r="AI261" i="1"/>
  <c r="AI274" i="1"/>
  <c r="AI276" i="1"/>
  <c r="AI294" i="1"/>
  <c r="AI296" i="1"/>
  <c r="AI300" i="1"/>
  <c r="AI305" i="1"/>
  <c r="AI307" i="1"/>
  <c r="AI308" i="1"/>
  <c r="AI310" i="1"/>
  <c r="AI315" i="1"/>
  <c r="AI2" i="1"/>
  <c r="AI5" i="1"/>
  <c r="AI7" i="1"/>
  <c r="AI9" i="1"/>
  <c r="AI10" i="1"/>
  <c r="AI11" i="1"/>
  <c r="AI12" i="1"/>
  <c r="AI13" i="1"/>
  <c r="AI18" i="1"/>
  <c r="AI19" i="1"/>
  <c r="AI20" i="1"/>
  <c r="AI25" i="1"/>
  <c r="AI30" i="1"/>
  <c r="AI31" i="1"/>
  <c r="AI32" i="1"/>
  <c r="AI33" i="1"/>
  <c r="AI37" i="1"/>
  <c r="AI44" i="1"/>
  <c r="AI45" i="1"/>
  <c r="AI47" i="1"/>
  <c r="AI49" i="1"/>
  <c r="AI53" i="1"/>
  <c r="AI54" i="1"/>
  <c r="AI57" i="1"/>
  <c r="AI59" i="1"/>
  <c r="AI60" i="1"/>
  <c r="AI65" i="1"/>
  <c r="AI69" i="1"/>
  <c r="AI70" i="1"/>
  <c r="AI72" i="1"/>
  <c r="AI78" i="1"/>
  <c r="AI79" i="1"/>
  <c r="AI80" i="1"/>
  <c r="AI81" i="1"/>
  <c r="AI83" i="1"/>
  <c r="AI84" i="1"/>
  <c r="AI85" i="1"/>
  <c r="AI87" i="1"/>
  <c r="AI88" i="1"/>
  <c r="AI90" i="1"/>
  <c r="AI91" i="1"/>
  <c r="AI94" i="1"/>
  <c r="AI97" i="1"/>
  <c r="AI98" i="1"/>
  <c r="AI99" i="1"/>
  <c r="AI100" i="1"/>
  <c r="AI103" i="1"/>
  <c r="AI104" i="1"/>
  <c r="AI117" i="1"/>
  <c r="AI121" i="1"/>
  <c r="AI123" i="1"/>
  <c r="AI127" i="1"/>
  <c r="AI128" i="1"/>
  <c r="AI130" i="1"/>
  <c r="AI137" i="1"/>
  <c r="AI141" i="1"/>
  <c r="AI156" i="1"/>
  <c r="AI165" i="1"/>
  <c r="AI167" i="1"/>
  <c r="AI169" i="1"/>
  <c r="AI173" i="1"/>
  <c r="AI175" i="1"/>
  <c r="AI176" i="1"/>
  <c r="AI178" i="1"/>
  <c r="AI183" i="1"/>
  <c r="AI186" i="1"/>
  <c r="AI191" i="1"/>
  <c r="AI194" i="1"/>
  <c r="AI195" i="1"/>
  <c r="AI207" i="1"/>
  <c r="AI210" i="1"/>
  <c r="AI211" i="1"/>
  <c r="AI215" i="1"/>
  <c r="AI216" i="1"/>
  <c r="AI218" i="1"/>
  <c r="AI220" i="1"/>
  <c r="AI223" i="1"/>
  <c r="AI229" i="1"/>
  <c r="AI232" i="1"/>
  <c r="AI233" i="1"/>
  <c r="AI234" i="1"/>
  <c r="AI236" i="1"/>
  <c r="AI246" i="1"/>
  <c r="AI247" i="1"/>
  <c r="AI251" i="1"/>
  <c r="AI254" i="1"/>
  <c r="AI256" i="1"/>
  <c r="AI260" i="1"/>
  <c r="AI262" i="1"/>
  <c r="AI265" i="1"/>
  <c r="AI266" i="1"/>
  <c r="AI268" i="1"/>
  <c r="AI269" i="1"/>
  <c r="AI270" i="1"/>
  <c r="AI278" i="1"/>
  <c r="AI280" i="1"/>
  <c r="AI281" i="1"/>
  <c r="AI283" i="1"/>
  <c r="AI284" i="1"/>
  <c r="AI292" i="1"/>
  <c r="AI299" i="1"/>
  <c r="AI309" i="1"/>
  <c r="AI311" i="1"/>
  <c r="AI27" i="1"/>
  <c r="AI35" i="1"/>
  <c r="AI36" i="1"/>
  <c r="AI40" i="1"/>
  <c r="AI41" i="1"/>
  <c r="AI50" i="1"/>
  <c r="AI51" i="1"/>
  <c r="AI52" i="1"/>
  <c r="AI64" i="1"/>
  <c r="AI68" i="1"/>
  <c r="AI71" i="1"/>
  <c r="AI73" i="1"/>
  <c r="AI93" i="1"/>
  <c r="AI95" i="1"/>
  <c r="AI96" i="1"/>
  <c r="AI102" i="1"/>
  <c r="AI105" i="1"/>
  <c r="AI106" i="1"/>
  <c r="AI109" i="1"/>
  <c r="AI111" i="1"/>
  <c r="AI112" i="1"/>
  <c r="AI114" i="1"/>
  <c r="AI122" i="1"/>
  <c r="AI124" i="1"/>
  <c r="AI126" i="1"/>
  <c r="AI129" i="1"/>
  <c r="AI133" i="1"/>
  <c r="AI134" i="1"/>
  <c r="AI135" i="1"/>
  <c r="AI136" i="1"/>
  <c r="AI142" i="1"/>
  <c r="AI144" i="1"/>
  <c r="AI145" i="1"/>
  <c r="AI146" i="1"/>
  <c r="AI147" i="1"/>
  <c r="AI149" i="1"/>
  <c r="AI151" i="1"/>
  <c r="AI152" i="1"/>
  <c r="AI153" i="1"/>
  <c r="AI155" i="1"/>
  <c r="AI157" i="1"/>
  <c r="AI158" i="1"/>
  <c r="AI159" i="1"/>
  <c r="AI160" i="1"/>
  <c r="AI161" i="1"/>
  <c r="AI162" i="1"/>
  <c r="AI163" i="1"/>
  <c r="AI166" i="1"/>
  <c r="AI168" i="1"/>
  <c r="AI170" i="1"/>
  <c r="AI171" i="1"/>
  <c r="AI172" i="1"/>
  <c r="AI177" i="1"/>
  <c r="AI179" i="1"/>
  <c r="AI180" i="1"/>
  <c r="AI184" i="1"/>
  <c r="AI187" i="1"/>
  <c r="AI193" i="1"/>
  <c r="AI196" i="1"/>
  <c r="AI197" i="1"/>
  <c r="AI198" i="1"/>
  <c r="AI199" i="1"/>
  <c r="AI201" i="1"/>
  <c r="AI203" i="1"/>
  <c r="AI204" i="1"/>
  <c r="AI209" i="1"/>
  <c r="AI213" i="1"/>
  <c r="AI214" i="1"/>
  <c r="AI219" i="1"/>
  <c r="AI222" i="1"/>
  <c r="AI224" i="1"/>
  <c r="AI225" i="1"/>
  <c r="AI226" i="1"/>
  <c r="AI227" i="1"/>
  <c r="AI228" i="1"/>
  <c r="AI230" i="1"/>
  <c r="AI231" i="1"/>
  <c r="AI235" i="1"/>
  <c r="AI237" i="1"/>
  <c r="AI238" i="1"/>
  <c r="AI239" i="1"/>
  <c r="AI240" i="1"/>
  <c r="AI241" i="1"/>
  <c r="AI242" i="1"/>
  <c r="AI243" i="1"/>
  <c r="AI244" i="1"/>
  <c r="AI245" i="1"/>
  <c r="AI249" i="1"/>
  <c r="AI250" i="1"/>
  <c r="AI252" i="1"/>
  <c r="AI253" i="1"/>
  <c r="AI255" i="1"/>
  <c r="AI257" i="1"/>
  <c r="AI258" i="1"/>
  <c r="AI263" i="1"/>
  <c r="AI264" i="1"/>
  <c r="AI267" i="1"/>
  <c r="AI271" i="1"/>
  <c r="AI272" i="1"/>
  <c r="AI273" i="1"/>
  <c r="AI275" i="1"/>
  <c r="AI277" i="1"/>
  <c r="AI279" i="1"/>
  <c r="AI282" i="1"/>
  <c r="AI285" i="1"/>
  <c r="AI286" i="1"/>
  <c r="AI287" i="1"/>
  <c r="AI288" i="1"/>
  <c r="AI289" i="1"/>
  <c r="AI290" i="1"/>
  <c r="AI291" i="1"/>
  <c r="AI293" i="1"/>
  <c r="AI295" i="1"/>
  <c r="AI297" i="1"/>
  <c r="AI298" i="1"/>
  <c r="AI301" i="1"/>
  <c r="AI302" i="1"/>
  <c r="AI303" i="1"/>
  <c r="AI304" i="1"/>
  <c r="AI306" i="1"/>
  <c r="AI312" i="1"/>
  <c r="AI313" i="1"/>
  <c r="AI314" i="1"/>
  <c r="AI316" i="1"/>
  <c r="AH3" i="1"/>
  <c r="AH4" i="1"/>
  <c r="AH6" i="1"/>
  <c r="AH8" i="1"/>
  <c r="AH14" i="1"/>
  <c r="AH15" i="1"/>
  <c r="AH16" i="1"/>
  <c r="AH17" i="1"/>
  <c r="AH21" i="1"/>
  <c r="AH22" i="1"/>
  <c r="AH23" i="1"/>
  <c r="AH24" i="1"/>
  <c r="AH26" i="1"/>
  <c r="AH28" i="1"/>
  <c r="AH29" i="1"/>
  <c r="AH34" i="1"/>
  <c r="AH38" i="1"/>
  <c r="AH39" i="1"/>
  <c r="AH42" i="1"/>
  <c r="AH43" i="1"/>
  <c r="AH46" i="1"/>
  <c r="AH48" i="1"/>
  <c r="AH55" i="1"/>
  <c r="AH56" i="1"/>
  <c r="AH58" i="1"/>
  <c r="AH61" i="1"/>
  <c r="AH62" i="1"/>
  <c r="AH63" i="1"/>
  <c r="AH66" i="1"/>
  <c r="AH67" i="1"/>
  <c r="AH75" i="1"/>
  <c r="AH76" i="1"/>
  <c r="AH77" i="1"/>
  <c r="AH82" i="1"/>
  <c r="AH86" i="1"/>
  <c r="AH89" i="1"/>
  <c r="AH92" i="1"/>
  <c r="AH101" i="1"/>
  <c r="AH107" i="1"/>
  <c r="AH108" i="1"/>
  <c r="AH110" i="1"/>
  <c r="AH113" i="1"/>
  <c r="AH116" i="1"/>
  <c r="AH118" i="1"/>
  <c r="AH119" i="1"/>
  <c r="AH120" i="1"/>
  <c r="AH125" i="1"/>
  <c r="AH132" i="1"/>
  <c r="AH138" i="1"/>
  <c r="AH139" i="1"/>
  <c r="AH143" i="1"/>
  <c r="AH148" i="1"/>
  <c r="AH150" i="1"/>
  <c r="AH154" i="1"/>
  <c r="AH164" i="1"/>
  <c r="AH174" i="1"/>
  <c r="AH181" i="1"/>
  <c r="AH182" i="1"/>
  <c r="AH185" i="1"/>
  <c r="AH188" i="1"/>
  <c r="AH189" i="1"/>
  <c r="AH190" i="1"/>
  <c r="AH192" i="1"/>
  <c r="AH200" i="1"/>
  <c r="AH202" i="1"/>
  <c r="AH205" i="1"/>
  <c r="AH206" i="1"/>
  <c r="AH208" i="1"/>
  <c r="AH212" i="1"/>
  <c r="AH217" i="1"/>
  <c r="AH221" i="1"/>
  <c r="AH248" i="1"/>
  <c r="AH259" i="1"/>
  <c r="AH261" i="1"/>
  <c r="AH274" i="1"/>
  <c r="AH276" i="1"/>
  <c r="AH294" i="1"/>
  <c r="AH296" i="1"/>
  <c r="AH300" i="1"/>
  <c r="AH305" i="1"/>
  <c r="AH307" i="1"/>
  <c r="AH308" i="1"/>
  <c r="AH310" i="1"/>
  <c r="AH315" i="1"/>
  <c r="AH2" i="1"/>
  <c r="AH5" i="1"/>
  <c r="AH7" i="1"/>
  <c r="AH9" i="1"/>
  <c r="AH10" i="1"/>
  <c r="AH11" i="1"/>
  <c r="AH12" i="1"/>
  <c r="AH13" i="1"/>
  <c r="AH18" i="1"/>
  <c r="AH19" i="1"/>
  <c r="AH20" i="1"/>
  <c r="AH25" i="1"/>
  <c r="AH30" i="1"/>
  <c r="AH31" i="1"/>
  <c r="AH32" i="1"/>
  <c r="AH33" i="1"/>
  <c r="AH37" i="1"/>
  <c r="AH44" i="1"/>
  <c r="AH45" i="1"/>
  <c r="AH47" i="1"/>
  <c r="AH49" i="1"/>
  <c r="AH53" i="1"/>
  <c r="AH54" i="1"/>
  <c r="AH57" i="1"/>
  <c r="AH59" i="1"/>
  <c r="AH60" i="1"/>
  <c r="AH65" i="1"/>
  <c r="AH69" i="1"/>
  <c r="AH70" i="1"/>
  <c r="AH72" i="1"/>
  <c r="AH78" i="1"/>
  <c r="AH79" i="1"/>
  <c r="AH80" i="1"/>
  <c r="AH81" i="1"/>
  <c r="AH83" i="1"/>
  <c r="AH84" i="1"/>
  <c r="AH85" i="1"/>
  <c r="AH87" i="1"/>
  <c r="AH88" i="1"/>
  <c r="AH90" i="1"/>
  <c r="AH91" i="1"/>
  <c r="AH94" i="1"/>
  <c r="AH97" i="1"/>
  <c r="AH98" i="1"/>
  <c r="AH99" i="1"/>
  <c r="AH100" i="1"/>
  <c r="AH103" i="1"/>
  <c r="AH104" i="1"/>
  <c r="AH117" i="1"/>
  <c r="AH121" i="1"/>
  <c r="AH123" i="1"/>
  <c r="AH127" i="1"/>
  <c r="AH128" i="1"/>
  <c r="AH130" i="1"/>
  <c r="AH137" i="1"/>
  <c r="AH141" i="1"/>
  <c r="AH156" i="1"/>
  <c r="AH165" i="1"/>
  <c r="AH167" i="1"/>
  <c r="AH169" i="1"/>
  <c r="AH173" i="1"/>
  <c r="AH175" i="1"/>
  <c r="AH176" i="1"/>
  <c r="AH178" i="1"/>
  <c r="AH183" i="1"/>
  <c r="AH186" i="1"/>
  <c r="AH191" i="1"/>
  <c r="AH194" i="1"/>
  <c r="AH195" i="1"/>
  <c r="AH207" i="1"/>
  <c r="AH210" i="1"/>
  <c r="AH211" i="1"/>
  <c r="AH215" i="1"/>
  <c r="AH216" i="1"/>
  <c r="AH218" i="1"/>
  <c r="AH220" i="1"/>
  <c r="AH223" i="1"/>
  <c r="AH229" i="1"/>
  <c r="AH232" i="1"/>
  <c r="AH233" i="1"/>
  <c r="AH234" i="1"/>
  <c r="AH236" i="1"/>
  <c r="AH246" i="1"/>
  <c r="AH247" i="1"/>
  <c r="AH251" i="1"/>
  <c r="AH254" i="1"/>
  <c r="AH256" i="1"/>
  <c r="AH260" i="1"/>
  <c r="AH262" i="1"/>
  <c r="AH265" i="1"/>
  <c r="AH266" i="1"/>
  <c r="AH268" i="1"/>
  <c r="AH269" i="1"/>
  <c r="AH270" i="1"/>
  <c r="AH278" i="1"/>
  <c r="AH280" i="1"/>
  <c r="AH281" i="1"/>
  <c r="AH283" i="1"/>
  <c r="AH284" i="1"/>
  <c r="AH292" i="1"/>
  <c r="AH299" i="1"/>
  <c r="AH309" i="1"/>
  <c r="AH311" i="1"/>
  <c r="AH27" i="1"/>
  <c r="AH35" i="1"/>
  <c r="AH36" i="1"/>
  <c r="AH40" i="1"/>
  <c r="AH41" i="1"/>
  <c r="AH50" i="1"/>
  <c r="AH51" i="1"/>
  <c r="AH52" i="1"/>
  <c r="AH64" i="1"/>
  <c r="AH68" i="1"/>
  <c r="AH71" i="1"/>
  <c r="AH73" i="1"/>
  <c r="AH93" i="1"/>
  <c r="AH95" i="1"/>
  <c r="AH96" i="1"/>
  <c r="AH102" i="1"/>
  <c r="AH105" i="1"/>
  <c r="AH106" i="1"/>
  <c r="AH109" i="1"/>
  <c r="AH111" i="1"/>
  <c r="AH112" i="1"/>
  <c r="AH114" i="1"/>
  <c r="AH122" i="1"/>
  <c r="AH124" i="1"/>
  <c r="AH126" i="1"/>
  <c r="AH129" i="1"/>
  <c r="AH133" i="1"/>
  <c r="AH134" i="1"/>
  <c r="AH135" i="1"/>
  <c r="AH136" i="1"/>
  <c r="AH142" i="1"/>
  <c r="AH144" i="1"/>
  <c r="AH145" i="1"/>
  <c r="AH146" i="1"/>
  <c r="AH147" i="1"/>
  <c r="AH149" i="1"/>
  <c r="AH151" i="1"/>
  <c r="AH152" i="1"/>
  <c r="AH153" i="1"/>
  <c r="AH155" i="1"/>
  <c r="AH157" i="1"/>
  <c r="AH158" i="1"/>
  <c r="AH159" i="1"/>
  <c r="AH160" i="1"/>
  <c r="AH161" i="1"/>
  <c r="AH162" i="1"/>
  <c r="AH163" i="1"/>
  <c r="AH166" i="1"/>
  <c r="AH168" i="1"/>
  <c r="AH170" i="1"/>
  <c r="AH171" i="1"/>
  <c r="AH172" i="1"/>
  <c r="AH177" i="1"/>
  <c r="AH179" i="1"/>
  <c r="AH180" i="1"/>
  <c r="AH184" i="1"/>
  <c r="AH187" i="1"/>
  <c r="AH193" i="1"/>
  <c r="AH196" i="1"/>
  <c r="AH197" i="1"/>
  <c r="AH198" i="1"/>
  <c r="AH199" i="1"/>
  <c r="AH201" i="1"/>
  <c r="AH203" i="1"/>
  <c r="AH204" i="1"/>
  <c r="AH209" i="1"/>
  <c r="AH213" i="1"/>
  <c r="AH214" i="1"/>
  <c r="AH219" i="1"/>
  <c r="AH222" i="1"/>
  <c r="AH224" i="1"/>
  <c r="AH225" i="1"/>
  <c r="AH226" i="1"/>
  <c r="AH227" i="1"/>
  <c r="AH228" i="1"/>
  <c r="AH230" i="1"/>
  <c r="AH231" i="1"/>
  <c r="AH235" i="1"/>
  <c r="AH237" i="1"/>
  <c r="AH238" i="1"/>
  <c r="AH239" i="1"/>
  <c r="AH240" i="1"/>
  <c r="AH241" i="1"/>
  <c r="AH242" i="1"/>
  <c r="AH243" i="1"/>
  <c r="AH244" i="1"/>
  <c r="AH245" i="1"/>
  <c r="AH249" i="1"/>
  <c r="AH250" i="1"/>
  <c r="AH252" i="1"/>
  <c r="AH253" i="1"/>
  <c r="AH255" i="1"/>
  <c r="AH257" i="1"/>
  <c r="AH258" i="1"/>
  <c r="AH263" i="1"/>
  <c r="AH264" i="1"/>
  <c r="AH267" i="1"/>
  <c r="AH271" i="1"/>
  <c r="AH272" i="1"/>
  <c r="AH273" i="1"/>
  <c r="AH275" i="1"/>
  <c r="AH277" i="1"/>
  <c r="AH279" i="1"/>
  <c r="AH282" i="1"/>
  <c r="AH285" i="1"/>
  <c r="AH286" i="1"/>
  <c r="AH287" i="1"/>
  <c r="AH288" i="1"/>
  <c r="AH289" i="1"/>
  <c r="AH290" i="1"/>
  <c r="AH291" i="1"/>
  <c r="AH293" i="1"/>
  <c r="AH295" i="1"/>
  <c r="AH297" i="1"/>
  <c r="AH298" i="1"/>
  <c r="AH301" i="1"/>
  <c r="AH302" i="1"/>
  <c r="AH303" i="1"/>
  <c r="AH304" i="1"/>
  <c r="AH306" i="1"/>
  <c r="AH312" i="1"/>
  <c r="AH313" i="1"/>
  <c r="AH314" i="1"/>
  <c r="AH316" i="1"/>
  <c r="AG3" i="1"/>
  <c r="AG4" i="1"/>
  <c r="AG6" i="1"/>
  <c r="AG8" i="1"/>
  <c r="AG14" i="1"/>
  <c r="AG15" i="1"/>
  <c r="AG16" i="1"/>
  <c r="AG17" i="1"/>
  <c r="AG21" i="1"/>
  <c r="AG22" i="1"/>
  <c r="AG23" i="1"/>
  <c r="AG24" i="1"/>
  <c r="AG26" i="1"/>
  <c r="AG28" i="1"/>
  <c r="AG29" i="1"/>
  <c r="AG34" i="1"/>
  <c r="AG38" i="1"/>
  <c r="AG39" i="1"/>
  <c r="AG42" i="1"/>
  <c r="AG43" i="1"/>
  <c r="AG46" i="1"/>
  <c r="AG48" i="1"/>
  <c r="AG55" i="1"/>
  <c r="AG56" i="1"/>
  <c r="AG58" i="1"/>
  <c r="AG61" i="1"/>
  <c r="AG62" i="1"/>
  <c r="AG63" i="1"/>
  <c r="AG66" i="1"/>
  <c r="AG67" i="1"/>
  <c r="AG75" i="1"/>
  <c r="AG76" i="1"/>
  <c r="AG77" i="1"/>
  <c r="AG82" i="1"/>
  <c r="AG86" i="1"/>
  <c r="AG89" i="1"/>
  <c r="AG92" i="1"/>
  <c r="AG101" i="1"/>
  <c r="AG107" i="1"/>
  <c r="AG108" i="1"/>
  <c r="AG110" i="1"/>
  <c r="AG113" i="1"/>
  <c r="AG116" i="1"/>
  <c r="AG118" i="1"/>
  <c r="AG119" i="1"/>
  <c r="AG120" i="1"/>
  <c r="AG125" i="1"/>
  <c r="AG132" i="1"/>
  <c r="AG138" i="1"/>
  <c r="AG139" i="1"/>
  <c r="AG143" i="1"/>
  <c r="AG148" i="1"/>
  <c r="AG150" i="1"/>
  <c r="AG154" i="1"/>
  <c r="AG164" i="1"/>
  <c r="AG174" i="1"/>
  <c r="AG181" i="1"/>
  <c r="AG182" i="1"/>
  <c r="AG185" i="1"/>
  <c r="AG188" i="1"/>
  <c r="AG189" i="1"/>
  <c r="AG190" i="1"/>
  <c r="AG192" i="1"/>
  <c r="AG200" i="1"/>
  <c r="AG202" i="1"/>
  <c r="AG205" i="1"/>
  <c r="AG206" i="1"/>
  <c r="AG208" i="1"/>
  <c r="AG212" i="1"/>
  <c r="AG217" i="1"/>
  <c r="AG221" i="1"/>
  <c r="AG248" i="1"/>
  <c r="AG259" i="1"/>
  <c r="AG261" i="1"/>
  <c r="AG274" i="1"/>
  <c r="AG276" i="1"/>
  <c r="AG294" i="1"/>
  <c r="AG296" i="1"/>
  <c r="AG300" i="1"/>
  <c r="AG305" i="1"/>
  <c r="AG307" i="1"/>
  <c r="AG308" i="1"/>
  <c r="AG310" i="1"/>
  <c r="AG315" i="1"/>
  <c r="AG2" i="1"/>
  <c r="AG5" i="1"/>
  <c r="AG7" i="1"/>
  <c r="AG9" i="1"/>
  <c r="AG10" i="1"/>
  <c r="AG11" i="1"/>
  <c r="AG12" i="1"/>
  <c r="AG13" i="1"/>
  <c r="AG18" i="1"/>
  <c r="AG19" i="1"/>
  <c r="AG20" i="1"/>
  <c r="AG25" i="1"/>
  <c r="AG30" i="1"/>
  <c r="AG31" i="1"/>
  <c r="AG32" i="1"/>
  <c r="AG33" i="1"/>
  <c r="AG37" i="1"/>
  <c r="AG44" i="1"/>
  <c r="AG45" i="1"/>
  <c r="AG47" i="1"/>
  <c r="AG49" i="1"/>
  <c r="AG53" i="1"/>
  <c r="AG54" i="1"/>
  <c r="AG57" i="1"/>
  <c r="AG59" i="1"/>
  <c r="AG60" i="1"/>
  <c r="AG65" i="1"/>
  <c r="AG69" i="1"/>
  <c r="AG70" i="1"/>
  <c r="AG72" i="1"/>
  <c r="AG78" i="1"/>
  <c r="AG79" i="1"/>
  <c r="AG80" i="1"/>
  <c r="AG81" i="1"/>
  <c r="AG83" i="1"/>
  <c r="AG84" i="1"/>
  <c r="AG85" i="1"/>
  <c r="AG87" i="1"/>
  <c r="AG88" i="1"/>
  <c r="AG90" i="1"/>
  <c r="AG91" i="1"/>
  <c r="AG94" i="1"/>
  <c r="AG97" i="1"/>
  <c r="AG98" i="1"/>
  <c r="AG99" i="1"/>
  <c r="AG100" i="1"/>
  <c r="AG103" i="1"/>
  <c r="AG104" i="1"/>
  <c r="AG117" i="1"/>
  <c r="AG121" i="1"/>
  <c r="AG123" i="1"/>
  <c r="AG127" i="1"/>
  <c r="AG128" i="1"/>
  <c r="AG130" i="1"/>
  <c r="AG137" i="1"/>
  <c r="AG141" i="1"/>
  <c r="AG156" i="1"/>
  <c r="AG165" i="1"/>
  <c r="AG167" i="1"/>
  <c r="AG169" i="1"/>
  <c r="AG173" i="1"/>
  <c r="AG175" i="1"/>
  <c r="AG176" i="1"/>
  <c r="AG178" i="1"/>
  <c r="AG183" i="1"/>
  <c r="AG186" i="1"/>
  <c r="AG191" i="1"/>
  <c r="AG194" i="1"/>
  <c r="AG195" i="1"/>
  <c r="AG207" i="1"/>
  <c r="AG210" i="1"/>
  <c r="AG211" i="1"/>
  <c r="AG215" i="1"/>
  <c r="AG216" i="1"/>
  <c r="AG218" i="1"/>
  <c r="AG220" i="1"/>
  <c r="AG223" i="1"/>
  <c r="AG229" i="1"/>
  <c r="AG232" i="1"/>
  <c r="AG233" i="1"/>
  <c r="AG234" i="1"/>
  <c r="AG236" i="1"/>
  <c r="AG246" i="1"/>
  <c r="AG247" i="1"/>
  <c r="AG251" i="1"/>
  <c r="AG254" i="1"/>
  <c r="AG256" i="1"/>
  <c r="AG260" i="1"/>
  <c r="AG262" i="1"/>
  <c r="AG265" i="1"/>
  <c r="AG266" i="1"/>
  <c r="AG268" i="1"/>
  <c r="AG269" i="1"/>
  <c r="AG270" i="1"/>
  <c r="AG278" i="1"/>
  <c r="AG280" i="1"/>
  <c r="AG281" i="1"/>
  <c r="AG283" i="1"/>
  <c r="AG284" i="1"/>
  <c r="AG292" i="1"/>
  <c r="AG299" i="1"/>
  <c r="AG309" i="1"/>
  <c r="AG311" i="1"/>
  <c r="AG27" i="1"/>
  <c r="AG35" i="1"/>
  <c r="AG36" i="1"/>
  <c r="AG40" i="1"/>
  <c r="AG41" i="1"/>
  <c r="AG50" i="1"/>
  <c r="AG51" i="1"/>
  <c r="AG52" i="1"/>
  <c r="AG64" i="1"/>
  <c r="AG68" i="1"/>
  <c r="AG71" i="1"/>
  <c r="AG73" i="1"/>
  <c r="AG93" i="1"/>
  <c r="AG95" i="1"/>
  <c r="AG96" i="1"/>
  <c r="AG102" i="1"/>
  <c r="AG105" i="1"/>
  <c r="AG106" i="1"/>
  <c r="AG109" i="1"/>
  <c r="AG111" i="1"/>
  <c r="AG112" i="1"/>
  <c r="AG114" i="1"/>
  <c r="AG122" i="1"/>
  <c r="AG124" i="1"/>
  <c r="AG126" i="1"/>
  <c r="AG129" i="1"/>
  <c r="AG133" i="1"/>
  <c r="AG134" i="1"/>
  <c r="AG135" i="1"/>
  <c r="AG136" i="1"/>
  <c r="AG142" i="1"/>
  <c r="AG144" i="1"/>
  <c r="AG145" i="1"/>
  <c r="AG146" i="1"/>
  <c r="AG147" i="1"/>
  <c r="AG149" i="1"/>
  <c r="AG151" i="1"/>
  <c r="AG152" i="1"/>
  <c r="AG153" i="1"/>
  <c r="AG155" i="1"/>
  <c r="AG157" i="1"/>
  <c r="AG158" i="1"/>
  <c r="AG159" i="1"/>
  <c r="AG160" i="1"/>
  <c r="AG161" i="1"/>
  <c r="AG162" i="1"/>
  <c r="AG163" i="1"/>
  <c r="AG166" i="1"/>
  <c r="AG168" i="1"/>
  <c r="AG170" i="1"/>
  <c r="AG171" i="1"/>
  <c r="AG172" i="1"/>
  <c r="AG177" i="1"/>
  <c r="AG179" i="1"/>
  <c r="AG180" i="1"/>
  <c r="AG184" i="1"/>
  <c r="AG187" i="1"/>
  <c r="AG193" i="1"/>
  <c r="AG196" i="1"/>
  <c r="AG197" i="1"/>
  <c r="AG198" i="1"/>
  <c r="AG199" i="1"/>
  <c r="AG201" i="1"/>
  <c r="AG203" i="1"/>
  <c r="AG204" i="1"/>
  <c r="AG209" i="1"/>
  <c r="AG213" i="1"/>
  <c r="AG214" i="1"/>
  <c r="AG219" i="1"/>
  <c r="AG222" i="1"/>
  <c r="AG224" i="1"/>
  <c r="AG225" i="1"/>
  <c r="AG226" i="1"/>
  <c r="AG227" i="1"/>
  <c r="AG228" i="1"/>
  <c r="AG230" i="1"/>
  <c r="AG231" i="1"/>
  <c r="AG235" i="1"/>
  <c r="AG237" i="1"/>
  <c r="AG238" i="1"/>
  <c r="AG239" i="1"/>
  <c r="AG240" i="1"/>
  <c r="AG241" i="1"/>
  <c r="AG242" i="1"/>
  <c r="AG243" i="1"/>
  <c r="AG244" i="1"/>
  <c r="AG245" i="1"/>
  <c r="AG249" i="1"/>
  <c r="AG250" i="1"/>
  <c r="AG252" i="1"/>
  <c r="AG253" i="1"/>
  <c r="AG255" i="1"/>
  <c r="AG257" i="1"/>
  <c r="AG258" i="1"/>
  <c r="AG263" i="1"/>
  <c r="AG264" i="1"/>
  <c r="AG267" i="1"/>
  <c r="AG271" i="1"/>
  <c r="AG272" i="1"/>
  <c r="AG273" i="1"/>
  <c r="AG275" i="1"/>
  <c r="AG277" i="1"/>
  <c r="AG279" i="1"/>
  <c r="AG282" i="1"/>
  <c r="AG285" i="1"/>
  <c r="AG286" i="1"/>
  <c r="AG287" i="1"/>
  <c r="AG288" i="1"/>
  <c r="AG289" i="1"/>
  <c r="AG290" i="1"/>
  <c r="AG291" i="1"/>
  <c r="AG293" i="1"/>
  <c r="AG295" i="1"/>
  <c r="AG297" i="1"/>
  <c r="AG298" i="1"/>
  <c r="AG301" i="1"/>
  <c r="AG302" i="1"/>
  <c r="AG303" i="1"/>
  <c r="AG304" i="1"/>
  <c r="AG306" i="1"/>
  <c r="AG312" i="1"/>
  <c r="AG313" i="1"/>
  <c r="AG314" i="1"/>
  <c r="AG316" i="1"/>
  <c r="D82" i="5" l="1"/>
  <c r="D83" i="5"/>
  <c r="D84" i="5"/>
  <c r="D85" i="5"/>
  <c r="D86" i="5"/>
  <c r="D87" i="5"/>
  <c r="D88" i="5"/>
  <c r="D89" i="5"/>
  <c r="D90" i="5"/>
  <c r="D91" i="5"/>
  <c r="D92" i="5"/>
  <c r="D93" i="5"/>
  <c r="G117" i="5" l="1"/>
  <c r="D117" i="5" s="1"/>
  <c r="F117" i="5" l="1"/>
  <c r="AF79" i="1"/>
  <c r="V79" i="1"/>
  <c r="AF80" i="1"/>
  <c r="V80" i="1"/>
  <c r="AO79" i="1" l="1"/>
  <c r="AO80" i="1"/>
  <c r="AT80" i="1" l="1"/>
  <c r="AS80" i="1"/>
  <c r="AT79" i="1"/>
  <c r="AS79" i="1"/>
  <c r="E65" i="5"/>
  <c r="I65" i="5" s="1"/>
  <c r="F65" i="5"/>
  <c r="AF238" i="1"/>
  <c r="V238" i="1"/>
  <c r="AF83" i="1"/>
  <c r="V83" i="1"/>
  <c r="AF84" i="1"/>
  <c r="V84" i="1"/>
  <c r="H63" i="5"/>
  <c r="H62" i="5"/>
  <c r="G62" i="5"/>
  <c r="E63" i="5"/>
  <c r="F62" i="5"/>
  <c r="E64" i="5"/>
  <c r="F64" i="5"/>
  <c r="H64" i="5"/>
  <c r="E62" i="5"/>
  <c r="G64" i="5"/>
  <c r="I64" i="5" l="1"/>
  <c r="J64" i="5"/>
  <c r="I62" i="5"/>
  <c r="J62" i="5"/>
  <c r="C94" i="5" s="1"/>
  <c r="J63" i="5"/>
  <c r="I63" i="5"/>
  <c r="AO238" i="1"/>
  <c r="AO83" i="1"/>
  <c r="AQ83" i="1" s="1"/>
  <c r="AO84" i="1"/>
  <c r="AQ84" i="1" s="1"/>
  <c r="AT238" i="1" l="1"/>
  <c r="AS238" i="1"/>
  <c r="AP86" i="1"/>
  <c r="AP118" i="1"/>
  <c r="AP119" i="1"/>
  <c r="AP120" i="1"/>
  <c r="AF4" i="1" l="1"/>
  <c r="H51" i="5"/>
  <c r="AO4" i="1" l="1"/>
  <c r="H49" i="5"/>
  <c r="H48" i="5"/>
  <c r="H50" i="5"/>
  <c r="H47" i="5"/>
  <c r="N8" i="5"/>
  <c r="J14" i="5"/>
  <c r="AP4" i="1" l="1"/>
  <c r="L33" i="5"/>
  <c r="L34" i="5" s="1"/>
  <c r="L35" i="5" s="1"/>
  <c r="L36" i="5" s="1"/>
  <c r="L19" i="5"/>
  <c r="L20" i="5" s="1"/>
  <c r="L21" i="5" s="1"/>
  <c r="H53" i="5"/>
  <c r="L39" i="5" s="1"/>
  <c r="L37" i="5" l="1"/>
  <c r="L38" i="5" s="1"/>
  <c r="L40" i="5" s="1"/>
  <c r="L41" i="5"/>
  <c r="G116" i="5"/>
  <c r="F116" i="5" s="1"/>
  <c r="F115" i="5"/>
  <c r="D115" i="5"/>
  <c r="G114" i="5"/>
  <c r="D114" i="5" s="1"/>
  <c r="G113" i="5"/>
  <c r="D113" i="5" s="1"/>
  <c r="G112" i="5"/>
  <c r="F112" i="5" s="1"/>
  <c r="G111" i="5"/>
  <c r="D111" i="5" s="1"/>
  <c r="G110" i="5"/>
  <c r="D110" i="5" s="1"/>
  <c r="G109" i="5"/>
  <c r="F109" i="5" s="1"/>
  <c r="G108" i="5"/>
  <c r="F108" i="5" s="1"/>
  <c r="G107" i="5"/>
  <c r="D107" i="5" s="1"/>
  <c r="G106" i="5"/>
  <c r="D106" i="5" s="1"/>
  <c r="G105" i="5"/>
  <c r="F105" i="5" s="1"/>
  <c r="F104" i="5"/>
  <c r="D104" i="5"/>
  <c r="F110" i="5" l="1"/>
  <c r="D112" i="5"/>
  <c r="D109" i="5"/>
  <c r="F107" i="5"/>
  <c r="D105" i="5"/>
  <c r="F113" i="5"/>
  <c r="D116" i="5"/>
  <c r="F106" i="5"/>
  <c r="D108" i="5"/>
  <c r="F111" i="5"/>
  <c r="E66" i="5"/>
  <c r="G66" i="5"/>
  <c r="H66" i="5"/>
  <c r="F66" i="5"/>
  <c r="J65" i="5"/>
  <c r="L25" i="5"/>
  <c r="L27" i="5" s="1"/>
  <c r="I66" i="5" l="1"/>
  <c r="J66" i="5"/>
  <c r="F114" i="5"/>
  <c r="K14" i="5" l="1"/>
  <c r="L14" i="5" s="1"/>
  <c r="O8" i="5"/>
  <c r="P8" i="5" s="1"/>
  <c r="G118" i="5"/>
  <c r="F118" i="5" l="1"/>
  <c r="D118" i="5"/>
  <c r="L22" i="5" l="1"/>
  <c r="L23" i="5" s="1"/>
  <c r="L24" i="5" s="1"/>
  <c r="L26" i="5" s="1"/>
  <c r="D119" i="5"/>
  <c r="V87" i="1"/>
  <c r="AO87" i="1" s="1"/>
  <c r="AF237" i="1" l="1"/>
  <c r="V237" i="1"/>
  <c r="AO237" i="1" l="1"/>
  <c r="AT237" i="1" s="1"/>
  <c r="AS237" i="1" l="1"/>
  <c r="AF3" i="1"/>
  <c r="AF5" i="1"/>
  <c r="AF6" i="1"/>
  <c r="AF7" i="1"/>
  <c r="AF8" i="1"/>
  <c r="AF9" i="1"/>
  <c r="AF10" i="1"/>
  <c r="AF11" i="1"/>
  <c r="AF12" i="1"/>
  <c r="AF13" i="1"/>
  <c r="AF14" i="1"/>
  <c r="AF18" i="1"/>
  <c r="AF19" i="1"/>
  <c r="AF20" i="1"/>
  <c r="AF25" i="1"/>
  <c r="AF27" i="1"/>
  <c r="AF31" i="1"/>
  <c r="AF32" i="1"/>
  <c r="AF33" i="1"/>
  <c r="AF35" i="1"/>
  <c r="AF36" i="1"/>
  <c r="AF37" i="1"/>
  <c r="AF40" i="1"/>
  <c r="AF41" i="1"/>
  <c r="AF44" i="1"/>
  <c r="AF45" i="1"/>
  <c r="AF47" i="1"/>
  <c r="AF49" i="1"/>
  <c r="AF50" i="1"/>
  <c r="AF51" i="1"/>
  <c r="AF52" i="1"/>
  <c r="AF53" i="1"/>
  <c r="AF54" i="1"/>
  <c r="AF57" i="1"/>
  <c r="AF59" i="1"/>
  <c r="AF60" i="1"/>
  <c r="AF64" i="1"/>
  <c r="AF65" i="1"/>
  <c r="AF68" i="1"/>
  <c r="AF69" i="1"/>
  <c r="AF70" i="1"/>
  <c r="AF71" i="1"/>
  <c r="AF72" i="1"/>
  <c r="AF73" i="1"/>
  <c r="AF78" i="1"/>
  <c r="AF81" i="1"/>
  <c r="AF85" i="1"/>
  <c r="AF88" i="1"/>
  <c r="AF90" i="1"/>
  <c r="AF91" i="1"/>
  <c r="AF93" i="1"/>
  <c r="AF94" i="1"/>
  <c r="AF95" i="1"/>
  <c r="AF96" i="1"/>
  <c r="AF97" i="1"/>
  <c r="AF98" i="1"/>
  <c r="AF99" i="1"/>
  <c r="AF100" i="1"/>
  <c r="AF102" i="1"/>
  <c r="AF103" i="1"/>
  <c r="AF104" i="1"/>
  <c r="AF105" i="1"/>
  <c r="AF106" i="1"/>
  <c r="AF109" i="1"/>
  <c r="AF111" i="1"/>
  <c r="AF112" i="1"/>
  <c r="AF114" i="1"/>
  <c r="AF117" i="1"/>
  <c r="AF122" i="1"/>
  <c r="AF123" i="1"/>
  <c r="AF124" i="1"/>
  <c r="AF126" i="1"/>
  <c r="AF127" i="1"/>
  <c r="AF128" i="1"/>
  <c r="AF129" i="1"/>
  <c r="AF130" i="1"/>
  <c r="AF133" i="1"/>
  <c r="AF134" i="1"/>
  <c r="AF135" i="1"/>
  <c r="AF136" i="1"/>
  <c r="AF137" i="1"/>
  <c r="AF141" i="1"/>
  <c r="AF142" i="1"/>
  <c r="AF144" i="1"/>
  <c r="AF145" i="1"/>
  <c r="AF146" i="1"/>
  <c r="AF147" i="1"/>
  <c r="AF149" i="1"/>
  <c r="AF151" i="1"/>
  <c r="AF152" i="1"/>
  <c r="AF153" i="1"/>
  <c r="AF155" i="1"/>
  <c r="AF156" i="1"/>
  <c r="AF157" i="1"/>
  <c r="AF158" i="1"/>
  <c r="AF159" i="1"/>
  <c r="AF160" i="1"/>
  <c r="AF161" i="1"/>
  <c r="AF162" i="1"/>
  <c r="AF163" i="1"/>
  <c r="AF165" i="1"/>
  <c r="AF166" i="1"/>
  <c r="AF167" i="1"/>
  <c r="AF168" i="1"/>
  <c r="AF169" i="1"/>
  <c r="AF170" i="1"/>
  <c r="AF171" i="1"/>
  <c r="AF172" i="1"/>
  <c r="AF173" i="1"/>
  <c r="AF175" i="1"/>
  <c r="AF176" i="1"/>
  <c r="AF177" i="1"/>
  <c r="AF178" i="1"/>
  <c r="AF179" i="1"/>
  <c r="AF180" i="1"/>
  <c r="AF183" i="1"/>
  <c r="AF184" i="1"/>
  <c r="AF186" i="1"/>
  <c r="AF187" i="1"/>
  <c r="AF191" i="1"/>
  <c r="AF193" i="1"/>
  <c r="AF194" i="1"/>
  <c r="AF195" i="1"/>
  <c r="AF196" i="1"/>
  <c r="AF197" i="1"/>
  <c r="AF198" i="1"/>
  <c r="AF199" i="1"/>
  <c r="AF201" i="1"/>
  <c r="AF203" i="1"/>
  <c r="AF204" i="1"/>
  <c r="AF207" i="1"/>
  <c r="AF209" i="1"/>
  <c r="AF210" i="1"/>
  <c r="AF211" i="1"/>
  <c r="AF213" i="1"/>
  <c r="AF214" i="1"/>
  <c r="AF215" i="1"/>
  <c r="AF216" i="1"/>
  <c r="AF218" i="1"/>
  <c r="AF219" i="1"/>
  <c r="AF220" i="1"/>
  <c r="AF222" i="1"/>
  <c r="AF223" i="1"/>
  <c r="AF224" i="1"/>
  <c r="AF225" i="1"/>
  <c r="AF226" i="1"/>
  <c r="AF227" i="1"/>
  <c r="AF228" i="1"/>
  <c r="AF229" i="1"/>
  <c r="AF230" i="1"/>
  <c r="AF231" i="1"/>
  <c r="AF232" i="1"/>
  <c r="AF233" i="1"/>
  <c r="AF234" i="1"/>
  <c r="AF235" i="1"/>
  <c r="AF236" i="1"/>
  <c r="AF239" i="1"/>
  <c r="AF240" i="1"/>
  <c r="AF241" i="1"/>
  <c r="AF242" i="1"/>
  <c r="AF243" i="1"/>
  <c r="AF244" i="1"/>
  <c r="AF245" i="1"/>
  <c r="AF246" i="1"/>
  <c r="AF247" i="1"/>
  <c r="AF249" i="1"/>
  <c r="AF250" i="1"/>
  <c r="AF251" i="1"/>
  <c r="AF252" i="1"/>
  <c r="AF253" i="1"/>
  <c r="AF254" i="1"/>
  <c r="AF255" i="1"/>
  <c r="AF256" i="1"/>
  <c r="AF257" i="1"/>
  <c r="AF258" i="1"/>
  <c r="AF260" i="1"/>
  <c r="AF262" i="1"/>
  <c r="AF263" i="1"/>
  <c r="AF264" i="1"/>
  <c r="AF265" i="1"/>
  <c r="AF266" i="1"/>
  <c r="AF267" i="1"/>
  <c r="AF268" i="1"/>
  <c r="AF269" i="1"/>
  <c r="AF270" i="1"/>
  <c r="AF271" i="1"/>
  <c r="AF272" i="1"/>
  <c r="AF273" i="1"/>
  <c r="AF275" i="1"/>
  <c r="AF277" i="1"/>
  <c r="AF278" i="1"/>
  <c r="AF279" i="1"/>
  <c r="AF280" i="1"/>
  <c r="AF281" i="1"/>
  <c r="AF282" i="1"/>
  <c r="AF283" i="1"/>
  <c r="AF284" i="1"/>
  <c r="AF285" i="1"/>
  <c r="AF286" i="1"/>
  <c r="AF287" i="1"/>
  <c r="AF288" i="1"/>
  <c r="AF289" i="1"/>
  <c r="AF290" i="1"/>
  <c r="AF291" i="1"/>
  <c r="AF292" i="1"/>
  <c r="AF293" i="1"/>
  <c r="AF295" i="1"/>
  <c r="AF297" i="1"/>
  <c r="AF298" i="1"/>
  <c r="AF299" i="1"/>
  <c r="AF301" i="1"/>
  <c r="AF302" i="1"/>
  <c r="AF303" i="1"/>
  <c r="AF304" i="1"/>
  <c r="AF306" i="1"/>
  <c r="AF309" i="1"/>
  <c r="AF311" i="1"/>
  <c r="AF312" i="1"/>
  <c r="AF313" i="1"/>
  <c r="AF314" i="1"/>
  <c r="V2" i="1"/>
  <c r="V5" i="1"/>
  <c r="V7" i="1"/>
  <c r="V9" i="1"/>
  <c r="V10" i="1"/>
  <c r="V11" i="1"/>
  <c r="V12" i="1"/>
  <c r="V13" i="1"/>
  <c r="V18" i="1"/>
  <c r="V19" i="1"/>
  <c r="V20" i="1"/>
  <c r="V25" i="1"/>
  <c r="V27" i="1"/>
  <c r="V30" i="1"/>
  <c r="V31" i="1"/>
  <c r="V32" i="1"/>
  <c r="V33" i="1"/>
  <c r="V35" i="1"/>
  <c r="V36" i="1"/>
  <c r="V37" i="1"/>
  <c r="V40" i="1"/>
  <c r="V41" i="1"/>
  <c r="V44" i="1"/>
  <c r="V45" i="1"/>
  <c r="V47" i="1"/>
  <c r="V49" i="1"/>
  <c r="V50" i="1"/>
  <c r="V51" i="1"/>
  <c r="V52" i="1"/>
  <c r="V53" i="1"/>
  <c r="V54" i="1"/>
  <c r="V57" i="1"/>
  <c r="V59" i="1"/>
  <c r="V60" i="1"/>
  <c r="V64" i="1"/>
  <c r="V65" i="1"/>
  <c r="V68" i="1"/>
  <c r="V69" i="1"/>
  <c r="V70" i="1"/>
  <c r="V71" i="1"/>
  <c r="V72" i="1"/>
  <c r="V73" i="1"/>
  <c r="V78" i="1"/>
  <c r="V81" i="1"/>
  <c r="V85" i="1"/>
  <c r="V88" i="1"/>
  <c r="V90" i="1"/>
  <c r="V91" i="1"/>
  <c r="V93" i="1"/>
  <c r="V94" i="1"/>
  <c r="V95" i="1"/>
  <c r="V96" i="1"/>
  <c r="V97" i="1"/>
  <c r="V98" i="1"/>
  <c r="V99" i="1"/>
  <c r="V100" i="1"/>
  <c r="V102" i="1"/>
  <c r="V103" i="1"/>
  <c r="V104" i="1"/>
  <c r="V105" i="1"/>
  <c r="V106" i="1"/>
  <c r="V109" i="1"/>
  <c r="V111" i="1"/>
  <c r="V112" i="1"/>
  <c r="V117" i="1"/>
  <c r="V122" i="1"/>
  <c r="V123" i="1"/>
  <c r="V124" i="1"/>
  <c r="V126" i="1"/>
  <c r="V127" i="1"/>
  <c r="V128" i="1"/>
  <c r="V129" i="1"/>
  <c r="V130" i="1"/>
  <c r="V133" i="1"/>
  <c r="V134" i="1"/>
  <c r="V135" i="1"/>
  <c r="V136" i="1"/>
  <c r="V137" i="1"/>
  <c r="AO138" i="1"/>
  <c r="AP138" i="1" s="1"/>
  <c r="V141" i="1"/>
  <c r="V142" i="1"/>
  <c r="V144" i="1"/>
  <c r="V145" i="1"/>
  <c r="V146" i="1"/>
  <c r="V147" i="1"/>
  <c r="V149" i="1"/>
  <c r="V151" i="1"/>
  <c r="V152" i="1"/>
  <c r="V153" i="1"/>
  <c r="V155" i="1"/>
  <c r="V156" i="1"/>
  <c r="V157" i="1"/>
  <c r="V158" i="1"/>
  <c r="V159" i="1"/>
  <c r="V160" i="1"/>
  <c r="V161" i="1"/>
  <c r="V162" i="1"/>
  <c r="V163" i="1"/>
  <c r="V165" i="1"/>
  <c r="V166" i="1"/>
  <c r="V167" i="1"/>
  <c r="V168" i="1"/>
  <c r="V169" i="1"/>
  <c r="V170" i="1"/>
  <c r="V171" i="1"/>
  <c r="V172" i="1"/>
  <c r="V173" i="1"/>
  <c r="V175" i="1"/>
  <c r="V176" i="1"/>
  <c r="V177" i="1"/>
  <c r="V178" i="1"/>
  <c r="V179" i="1"/>
  <c r="V180" i="1"/>
  <c r="V183" i="1"/>
  <c r="V184" i="1"/>
  <c r="V186" i="1"/>
  <c r="V187" i="1"/>
  <c r="V191" i="1"/>
  <c r="V193" i="1"/>
  <c r="V194" i="1"/>
  <c r="V195" i="1"/>
  <c r="V196" i="1"/>
  <c r="V197" i="1"/>
  <c r="V198" i="1"/>
  <c r="V199" i="1"/>
  <c r="V201" i="1"/>
  <c r="V203" i="1"/>
  <c r="V204" i="1"/>
  <c r="V207" i="1"/>
  <c r="V209" i="1"/>
  <c r="V210" i="1"/>
  <c r="V211" i="1"/>
  <c r="V213" i="1"/>
  <c r="V214" i="1"/>
  <c r="V215" i="1"/>
  <c r="V216" i="1"/>
  <c r="V218" i="1"/>
  <c r="V219" i="1"/>
  <c r="V220" i="1"/>
  <c r="V222" i="1"/>
  <c r="V223" i="1"/>
  <c r="V224" i="1"/>
  <c r="V225" i="1"/>
  <c r="V226" i="1"/>
  <c r="V227" i="1"/>
  <c r="V228" i="1"/>
  <c r="V229" i="1"/>
  <c r="V230" i="1"/>
  <c r="V231" i="1"/>
  <c r="V232" i="1"/>
  <c r="V233" i="1"/>
  <c r="V234" i="1"/>
  <c r="V235" i="1"/>
  <c r="V236" i="1"/>
  <c r="V239" i="1"/>
  <c r="V240" i="1"/>
  <c r="V241" i="1"/>
  <c r="V242" i="1"/>
  <c r="V243" i="1"/>
  <c r="V244" i="1"/>
  <c r="V245" i="1"/>
  <c r="V246" i="1"/>
  <c r="V247" i="1"/>
  <c r="V249" i="1"/>
  <c r="V250" i="1"/>
  <c r="V251" i="1"/>
  <c r="V252" i="1"/>
  <c r="V253" i="1"/>
  <c r="V254" i="1"/>
  <c r="V255" i="1"/>
  <c r="V256" i="1"/>
  <c r="V257" i="1"/>
  <c r="V258" i="1"/>
  <c r="V260" i="1"/>
  <c r="V262" i="1"/>
  <c r="V263" i="1"/>
  <c r="V264" i="1"/>
  <c r="V265" i="1"/>
  <c r="V266" i="1"/>
  <c r="V267" i="1"/>
  <c r="V268" i="1"/>
  <c r="V269" i="1"/>
  <c r="V270" i="1"/>
  <c r="V271" i="1"/>
  <c r="V272" i="1"/>
  <c r="V273" i="1"/>
  <c r="V275" i="1"/>
  <c r="V277" i="1"/>
  <c r="V278" i="1"/>
  <c r="V279" i="1"/>
  <c r="V280" i="1"/>
  <c r="V281" i="1"/>
  <c r="V282" i="1"/>
  <c r="V283" i="1"/>
  <c r="V284" i="1"/>
  <c r="V285" i="1"/>
  <c r="V286" i="1"/>
  <c r="V287" i="1"/>
  <c r="V288" i="1"/>
  <c r="V289" i="1"/>
  <c r="V290" i="1"/>
  <c r="V291" i="1"/>
  <c r="V292" i="1"/>
  <c r="V293" i="1"/>
  <c r="V295" i="1"/>
  <c r="V297" i="1"/>
  <c r="V298" i="1"/>
  <c r="V299" i="1"/>
  <c r="V301" i="1"/>
  <c r="V302" i="1"/>
  <c r="V303" i="1"/>
  <c r="V304" i="1"/>
  <c r="V306" i="1"/>
  <c r="V309" i="1"/>
  <c r="V311" i="1"/>
  <c r="V312" i="1"/>
  <c r="V313" i="1"/>
  <c r="V314" i="1"/>
  <c r="AO139" i="1" l="1"/>
  <c r="AP139" i="1" s="1"/>
  <c r="AO85" i="1"/>
  <c r="AQ85" i="1" s="1"/>
  <c r="AO100" i="1"/>
  <c r="AQ100" i="1" s="1"/>
  <c r="AO179" i="1"/>
  <c r="AO152" i="1"/>
  <c r="AO279" i="1"/>
  <c r="AO51" i="1"/>
  <c r="AO34" i="1"/>
  <c r="AP34" i="1" s="1"/>
  <c r="AO17" i="1"/>
  <c r="AP17" i="1" s="1"/>
  <c r="AO13" i="1"/>
  <c r="AO269" i="1"/>
  <c r="AQ269" i="1" s="1"/>
  <c r="AO249" i="1"/>
  <c r="AO307" i="1"/>
  <c r="AP307" i="1" s="1"/>
  <c r="AO302" i="1"/>
  <c r="AO290" i="1"/>
  <c r="AO313" i="1"/>
  <c r="AO298" i="1"/>
  <c r="AO293" i="1"/>
  <c r="AO285" i="1"/>
  <c r="AO166" i="1"/>
  <c r="AO146" i="1"/>
  <c r="AO116" i="1"/>
  <c r="AP116" i="1" s="1"/>
  <c r="AO109" i="1"/>
  <c r="AO89" i="1"/>
  <c r="AP89" i="1" s="1"/>
  <c r="AO57" i="1"/>
  <c r="AQ57" i="1" s="1"/>
  <c r="AO41" i="1"/>
  <c r="AO24" i="1"/>
  <c r="AP24" i="1" s="1"/>
  <c r="AP315" i="1"/>
  <c r="AO312" i="1"/>
  <c r="AO224" i="1"/>
  <c r="AO207" i="1"/>
  <c r="AQ207" i="1" s="1"/>
  <c r="AO309" i="1"/>
  <c r="AQ309" i="1" s="1"/>
  <c r="AO306" i="1"/>
  <c r="AO300" i="1"/>
  <c r="AP300" i="1" s="1"/>
  <c r="AO295" i="1"/>
  <c r="AO291" i="1"/>
  <c r="AO288" i="1"/>
  <c r="AO281" i="1"/>
  <c r="AQ281" i="1" s="1"/>
  <c r="AO211" i="1"/>
  <c r="AQ211" i="1" s="1"/>
  <c r="AO195" i="1"/>
  <c r="AQ195" i="1" s="1"/>
  <c r="AO184" i="1"/>
  <c r="AO172" i="1"/>
  <c r="AO159" i="1"/>
  <c r="AO129" i="1"/>
  <c r="AO102" i="1"/>
  <c r="AO94" i="1"/>
  <c r="AQ94" i="1" s="1"/>
  <c r="AO81" i="1"/>
  <c r="AO68" i="1"/>
  <c r="AO46" i="1"/>
  <c r="AP46" i="1" s="1"/>
  <c r="AO29" i="1"/>
  <c r="AP29" i="1" s="1"/>
  <c r="AO22" i="1"/>
  <c r="AP22" i="1" s="1"/>
  <c r="AO314" i="1"/>
  <c r="AO311" i="1"/>
  <c r="AQ311" i="1" s="1"/>
  <c r="AO308" i="1"/>
  <c r="AP308" i="1" s="1"/>
  <c r="AO303" i="1"/>
  <c r="AO296" i="1"/>
  <c r="AO294" i="1"/>
  <c r="AP294" i="1" s="1"/>
  <c r="AO287" i="1"/>
  <c r="AO283" i="1"/>
  <c r="AQ283" i="1" s="1"/>
  <c r="AO277" i="1"/>
  <c r="AO274" i="1"/>
  <c r="AP274" i="1" s="1"/>
  <c r="AO264" i="1"/>
  <c r="AO259" i="1"/>
  <c r="AP259" i="1" s="1"/>
  <c r="AO257" i="1"/>
  <c r="AO253" i="1"/>
  <c r="AO239" i="1"/>
  <c r="AT239" i="1" s="1"/>
  <c r="AO234" i="1"/>
  <c r="AQ234" i="1" s="1"/>
  <c r="AO310" i="1"/>
  <c r="AP310" i="1" s="1"/>
  <c r="AO305" i="1"/>
  <c r="AP305" i="1" s="1"/>
  <c r="AO304" i="1"/>
  <c r="AO301" i="1"/>
  <c r="AO299" i="1"/>
  <c r="AQ299" i="1" s="1"/>
  <c r="AO289" i="1"/>
  <c r="AO286" i="1"/>
  <c r="AO282" i="1"/>
  <c r="AO276" i="1"/>
  <c r="AP276" i="1" s="1"/>
  <c r="AO273" i="1"/>
  <c r="AO272" i="1"/>
  <c r="AO268" i="1"/>
  <c r="AQ268" i="1" s="1"/>
  <c r="AO266" i="1"/>
  <c r="AQ266" i="1" s="1"/>
  <c r="AO263" i="1"/>
  <c r="AO258" i="1"/>
  <c r="AO256" i="1"/>
  <c r="AQ256" i="1" s="1"/>
  <c r="AO252" i="1"/>
  <c r="AO248" i="1"/>
  <c r="AP248" i="1" s="1"/>
  <c r="AO245" i="1"/>
  <c r="AO243" i="1"/>
  <c r="AO241" i="1"/>
  <c r="AO236" i="1"/>
  <c r="AQ236" i="1" s="1"/>
  <c r="AO233" i="1"/>
  <c r="AQ233" i="1" s="1"/>
  <c r="AO227" i="1"/>
  <c r="AO220" i="1"/>
  <c r="AQ220" i="1" s="1"/>
  <c r="AO218" i="1"/>
  <c r="AQ218" i="1" s="1"/>
  <c r="AO216" i="1"/>
  <c r="AQ216" i="1" s="1"/>
  <c r="AO214" i="1"/>
  <c r="AO212" i="1"/>
  <c r="AP212" i="1" s="1"/>
  <c r="AO208" i="1"/>
  <c r="AP208" i="1" s="1"/>
  <c r="AO205" i="1"/>
  <c r="AP205" i="1" s="1"/>
  <c r="AO202" i="1"/>
  <c r="AP202" i="1" s="1"/>
  <c r="AO199" i="1"/>
  <c r="AO196" i="1"/>
  <c r="AO191" i="1"/>
  <c r="AQ191" i="1" s="1"/>
  <c r="AO188" i="1"/>
  <c r="AP188" i="1" s="1"/>
  <c r="AO185" i="1"/>
  <c r="AP185" i="1" s="1"/>
  <c r="AO182" i="1"/>
  <c r="AP182" i="1" s="1"/>
  <c r="AO180" i="1"/>
  <c r="AO176" i="1"/>
  <c r="AQ176" i="1" s="1"/>
  <c r="AO173" i="1"/>
  <c r="AQ173" i="1" s="1"/>
  <c r="AO170" i="1"/>
  <c r="AO167" i="1"/>
  <c r="AQ167" i="1" s="1"/>
  <c r="AO163" i="1"/>
  <c r="AO160" i="1"/>
  <c r="AO156" i="1"/>
  <c r="AQ156" i="1" s="1"/>
  <c r="AO147" i="1"/>
  <c r="AQ147" i="1" s="1"/>
  <c r="AO143" i="1"/>
  <c r="AP143" i="1" s="1"/>
  <c r="AO135" i="1"/>
  <c r="AO130" i="1"/>
  <c r="AQ130" i="1" s="1"/>
  <c r="AO127" i="1"/>
  <c r="AQ127" i="1" s="1"/>
  <c r="AO124" i="1"/>
  <c r="AO117" i="1"/>
  <c r="AQ117" i="1" s="1"/>
  <c r="AO113" i="1"/>
  <c r="AP113" i="1" s="1"/>
  <c r="AO107" i="1"/>
  <c r="AO103" i="1"/>
  <c r="AQ103" i="1" s="1"/>
  <c r="AO91" i="1"/>
  <c r="AQ91" i="1" s="1"/>
  <c r="AO82" i="1"/>
  <c r="AP82" i="1" s="1"/>
  <c r="AO75" i="1"/>
  <c r="AP75" i="1" s="1"/>
  <c r="AO69" i="1"/>
  <c r="AQ69" i="1" s="1"/>
  <c r="AO66" i="1"/>
  <c r="AP66" i="1" s="1"/>
  <c r="AO63" i="1"/>
  <c r="AP63" i="1" s="1"/>
  <c r="AO60" i="1"/>
  <c r="AQ60" i="1" s="1"/>
  <c r="AO54" i="1"/>
  <c r="AQ54" i="1" s="1"/>
  <c r="AO52" i="1"/>
  <c r="AO49" i="1"/>
  <c r="AQ49" i="1" s="1"/>
  <c r="AO39" i="1"/>
  <c r="AP39" i="1" s="1"/>
  <c r="AO37" i="1"/>
  <c r="AQ37" i="1" s="1"/>
  <c r="AO30" i="1"/>
  <c r="AQ30" i="1" s="1"/>
  <c r="AO25" i="1"/>
  <c r="AQ25" i="1" s="1"/>
  <c r="AO23" i="1"/>
  <c r="AP23" i="1" s="1"/>
  <c r="AO20" i="1"/>
  <c r="AQ20" i="1" s="1"/>
  <c r="AO18" i="1"/>
  <c r="AQ18" i="1" s="1"/>
  <c r="AO11" i="1"/>
  <c r="AQ11" i="1" s="1"/>
  <c r="AO7" i="1"/>
  <c r="AR7" i="1" s="1"/>
  <c r="AO2" i="1"/>
  <c r="AQ2" i="1" s="1"/>
  <c r="AO275" i="1"/>
  <c r="AO271" i="1"/>
  <c r="AO261" i="1"/>
  <c r="AP261" i="1" s="1"/>
  <c r="AO260" i="1"/>
  <c r="AQ260" i="1" s="1"/>
  <c r="AO255" i="1"/>
  <c r="AO251" i="1"/>
  <c r="AQ251" i="1" s="1"/>
  <c r="AO247" i="1"/>
  <c r="AO244" i="1"/>
  <c r="AO242" i="1"/>
  <c r="AO240" i="1"/>
  <c r="AO235" i="1"/>
  <c r="AO232" i="1"/>
  <c r="AQ232" i="1" s="1"/>
  <c r="AO229" i="1"/>
  <c r="AQ229" i="1" s="1"/>
  <c r="AO225" i="1"/>
  <c r="AO221" i="1"/>
  <c r="AP221" i="1" s="1"/>
  <c r="AO217" i="1"/>
  <c r="AP217" i="1" s="1"/>
  <c r="AO215" i="1"/>
  <c r="AQ215" i="1" s="1"/>
  <c r="AO204" i="1"/>
  <c r="AO193" i="1"/>
  <c r="AO187" i="1"/>
  <c r="AO175" i="1"/>
  <c r="AQ175" i="1" s="1"/>
  <c r="AO169" i="1"/>
  <c r="AQ169" i="1" s="1"/>
  <c r="AO162" i="1"/>
  <c r="AO155" i="1"/>
  <c r="AO142" i="1"/>
  <c r="AO134" i="1"/>
  <c r="AO126" i="1"/>
  <c r="AO112" i="1"/>
  <c r="AO106" i="1"/>
  <c r="AO97" i="1"/>
  <c r="AQ97" i="1" s="1"/>
  <c r="AO90" i="1"/>
  <c r="AQ90" i="1" s="1"/>
  <c r="AO77" i="1"/>
  <c r="AP77" i="1" s="1"/>
  <c r="AO72" i="1"/>
  <c r="AO65" i="1"/>
  <c r="AQ65" i="1" s="1"/>
  <c r="AO59" i="1"/>
  <c r="AQ59" i="1" s="1"/>
  <c r="AO44" i="1"/>
  <c r="AQ44" i="1" s="1"/>
  <c r="AO3" i="1"/>
  <c r="AO297" i="1"/>
  <c r="AO292" i="1"/>
  <c r="AQ292" i="1" s="1"/>
  <c r="AO284" i="1"/>
  <c r="AQ284" i="1" s="1"/>
  <c r="AO280" i="1"/>
  <c r="AQ280" i="1" s="1"/>
  <c r="AO278" i="1"/>
  <c r="AQ278" i="1" s="1"/>
  <c r="AO270" i="1"/>
  <c r="AQ270" i="1" s="1"/>
  <c r="AO267" i="1"/>
  <c r="AO265" i="1"/>
  <c r="AQ265" i="1" s="1"/>
  <c r="AO262" i="1"/>
  <c r="AQ262" i="1" s="1"/>
  <c r="AO254" i="1"/>
  <c r="AQ254" i="1" s="1"/>
  <c r="AO250" i="1"/>
  <c r="AO246" i="1"/>
  <c r="AQ246" i="1" s="1"/>
  <c r="AO231" i="1"/>
  <c r="AO228" i="1"/>
  <c r="AO210" i="1"/>
  <c r="AQ210" i="1" s="1"/>
  <c r="AO203" i="1"/>
  <c r="AO201" i="1"/>
  <c r="AO198" i="1"/>
  <c r="AO194" i="1"/>
  <c r="AQ194" i="1" s="1"/>
  <c r="AO192" i="1"/>
  <c r="AP192" i="1" s="1"/>
  <c r="AO190" i="1"/>
  <c r="AP190" i="1" s="1"/>
  <c r="AO178" i="1"/>
  <c r="AQ178" i="1" s="1"/>
  <c r="AO174" i="1"/>
  <c r="AP174" i="1" s="1"/>
  <c r="AO171" i="1"/>
  <c r="AO165" i="1"/>
  <c r="AQ165" i="1" s="1"/>
  <c r="AO158" i="1"/>
  <c r="AO154" i="1"/>
  <c r="AP154" i="1" s="1"/>
  <c r="AO151" i="1"/>
  <c r="AO149" i="1"/>
  <c r="AO145" i="1"/>
  <c r="AO141" i="1"/>
  <c r="AQ141" i="1" s="1"/>
  <c r="AO137" i="1"/>
  <c r="AQ137" i="1" s="1"/>
  <c r="AO133" i="1"/>
  <c r="AO123" i="1"/>
  <c r="AQ123" i="1" s="1"/>
  <c r="AO111" i="1"/>
  <c r="AO105" i="1"/>
  <c r="AO101" i="1"/>
  <c r="AP101" i="1" s="1"/>
  <c r="AO99" i="1"/>
  <c r="AO93" i="1"/>
  <c r="AO78" i="1"/>
  <c r="AO76" i="1"/>
  <c r="AP76" i="1" s="1"/>
  <c r="AO71" i="1"/>
  <c r="AO67" i="1"/>
  <c r="AP67" i="1" s="1"/>
  <c r="AO64" i="1"/>
  <c r="AO62" i="1"/>
  <c r="AP62" i="1" s="1"/>
  <c r="AO58" i="1"/>
  <c r="AP58" i="1" s="1"/>
  <c r="AO56" i="1"/>
  <c r="AP56" i="1" s="1"/>
  <c r="AO50" i="1"/>
  <c r="AO48" i="1"/>
  <c r="AP48" i="1" s="1"/>
  <c r="AO45" i="1"/>
  <c r="AQ45" i="1" s="1"/>
  <c r="AO43" i="1"/>
  <c r="AO40" i="1"/>
  <c r="AO38" i="1"/>
  <c r="AP38" i="1" s="1"/>
  <c r="AO36" i="1"/>
  <c r="AO33" i="1"/>
  <c r="AQ33" i="1" s="1"/>
  <c r="AO32" i="1"/>
  <c r="AQ32" i="1" s="1"/>
  <c r="AO28" i="1"/>
  <c r="AP28" i="1" s="1"/>
  <c r="AO26" i="1"/>
  <c r="AP26" i="1" s="1"/>
  <c r="AO21" i="1"/>
  <c r="AP21" i="1" s="1"/>
  <c r="AO19" i="1"/>
  <c r="AQ19" i="1" s="1"/>
  <c r="AO15" i="1"/>
  <c r="AP15" i="1" s="1"/>
  <c r="AO10" i="1"/>
  <c r="AQ10" i="1" s="1"/>
  <c r="AO8" i="1"/>
  <c r="AP8" i="1" s="1"/>
  <c r="AO6" i="1"/>
  <c r="AP6" i="1" s="1"/>
  <c r="AO230" i="1"/>
  <c r="AO226" i="1"/>
  <c r="AO223" i="1"/>
  <c r="AQ223" i="1" s="1"/>
  <c r="AO222" i="1"/>
  <c r="AO219" i="1"/>
  <c r="AO213" i="1"/>
  <c r="AO209" i="1"/>
  <c r="AO206" i="1"/>
  <c r="AP206" i="1" s="1"/>
  <c r="AO200" i="1"/>
  <c r="AP200" i="1" s="1"/>
  <c r="AO197" i="1"/>
  <c r="AO189" i="1"/>
  <c r="AP189" i="1" s="1"/>
  <c r="AO186" i="1"/>
  <c r="AQ186" i="1" s="1"/>
  <c r="AO183" i="1"/>
  <c r="AQ183" i="1" s="1"/>
  <c r="AO181" i="1"/>
  <c r="AP181" i="1" s="1"/>
  <c r="AO177" i="1"/>
  <c r="AO168" i="1"/>
  <c r="AO164" i="1"/>
  <c r="AP164" i="1" s="1"/>
  <c r="AO161" i="1"/>
  <c r="AO157" i="1"/>
  <c r="AO153" i="1"/>
  <c r="AO150" i="1"/>
  <c r="AP150" i="1" s="1"/>
  <c r="AO148" i="1"/>
  <c r="AP148" i="1" s="1"/>
  <c r="AO144" i="1"/>
  <c r="AO136" i="1"/>
  <c r="AO132" i="1"/>
  <c r="AP132" i="1" s="1"/>
  <c r="AO128" i="1"/>
  <c r="AQ128" i="1" s="1"/>
  <c r="AO125" i="1"/>
  <c r="AP125" i="1" s="1"/>
  <c r="AO122" i="1"/>
  <c r="AO114" i="1"/>
  <c r="AO110" i="1"/>
  <c r="AP110" i="1" s="1"/>
  <c r="AO108" i="1"/>
  <c r="AP108" i="1" s="1"/>
  <c r="AO104" i="1"/>
  <c r="AQ104" i="1" s="1"/>
  <c r="AO98" i="1"/>
  <c r="AQ98" i="1" s="1"/>
  <c r="AO96" i="1"/>
  <c r="AO92" i="1"/>
  <c r="AP92" i="1" s="1"/>
  <c r="AO88" i="1"/>
  <c r="AQ88" i="1" s="1"/>
  <c r="AO73" i="1"/>
  <c r="AO70" i="1"/>
  <c r="AO61" i="1"/>
  <c r="AP61" i="1" s="1"/>
  <c r="AO55" i="1"/>
  <c r="AP55" i="1" s="1"/>
  <c r="AO53" i="1"/>
  <c r="AQ53" i="1" s="1"/>
  <c r="AO47" i="1"/>
  <c r="AQ47" i="1" s="1"/>
  <c r="AO42" i="1"/>
  <c r="AP42" i="1" s="1"/>
  <c r="AO35" i="1"/>
  <c r="AO31" i="1"/>
  <c r="AQ31" i="1" s="1"/>
  <c r="AO27" i="1"/>
  <c r="AO16" i="1"/>
  <c r="AP16" i="1" s="1"/>
  <c r="AO14" i="1"/>
  <c r="AP14" i="1" s="1"/>
  <c r="AO12" i="1"/>
  <c r="AQ12" i="1" s="1"/>
  <c r="AO9" i="1"/>
  <c r="AQ9" i="1" s="1"/>
  <c r="AO5" i="1"/>
  <c r="AP43" i="1" l="1"/>
  <c r="AP3" i="1"/>
  <c r="AR64" i="1"/>
  <c r="AS64" i="1"/>
  <c r="AT64" i="1"/>
  <c r="AU64" i="1"/>
  <c r="AR124" i="1"/>
  <c r="AS124" i="1"/>
  <c r="AT124" i="1"/>
  <c r="AU124" i="1"/>
  <c r="AR224" i="1"/>
  <c r="AS224" i="1"/>
  <c r="AT224" i="1"/>
  <c r="AU224" i="1"/>
  <c r="AS157" i="1"/>
  <c r="AT157" i="1"/>
  <c r="AU157" i="1"/>
  <c r="AR157" i="1"/>
  <c r="AS114" i="1"/>
  <c r="AT114" i="1"/>
  <c r="AU114" i="1"/>
  <c r="AR114" i="1"/>
  <c r="AS40" i="1"/>
  <c r="AT40" i="1"/>
  <c r="AU40" i="1"/>
  <c r="AR40" i="1"/>
  <c r="AS257" i="1"/>
  <c r="AT257" i="1"/>
  <c r="AU257" i="1"/>
  <c r="AR257" i="1"/>
  <c r="AS142" i="1"/>
  <c r="AT142" i="1"/>
  <c r="AU142" i="1"/>
  <c r="AR142" i="1"/>
  <c r="AU242" i="1"/>
  <c r="AR242" i="1"/>
  <c r="AS242" i="1"/>
  <c r="AT242" i="1"/>
  <c r="AT275" i="1"/>
  <c r="AS275" i="1"/>
  <c r="AU275" i="1"/>
  <c r="AR275" i="1"/>
  <c r="AT160" i="1"/>
  <c r="AU160" i="1"/>
  <c r="AR160" i="1"/>
  <c r="AS160" i="1"/>
  <c r="AT68" i="1"/>
  <c r="AU68" i="1"/>
  <c r="AR68" i="1"/>
  <c r="AS68" i="1"/>
  <c r="AT111" i="1"/>
  <c r="AU111" i="1"/>
  <c r="AR111" i="1"/>
  <c r="AS111" i="1"/>
  <c r="AR155" i="1"/>
  <c r="AS155" i="1"/>
  <c r="AQ155" i="1"/>
  <c r="AU244" i="1"/>
  <c r="AS244" i="1"/>
  <c r="AT244" i="1"/>
  <c r="AR244" i="1"/>
  <c r="AS163" i="1"/>
  <c r="AT163" i="1"/>
  <c r="AU163" i="1"/>
  <c r="AR163" i="1"/>
  <c r="AS301" i="1"/>
  <c r="AT301" i="1"/>
  <c r="AU301" i="1"/>
  <c r="AR301" i="1"/>
  <c r="AS109" i="1"/>
  <c r="AT109" i="1"/>
  <c r="AU109" i="1"/>
  <c r="AR109" i="1"/>
  <c r="AS290" i="1"/>
  <c r="AT290" i="1"/>
  <c r="AU290" i="1"/>
  <c r="AR290" i="1"/>
  <c r="AS161" i="1"/>
  <c r="AT161" i="1"/>
  <c r="AU161" i="1"/>
  <c r="AR161" i="1"/>
  <c r="AU197" i="1"/>
  <c r="AS197" i="1"/>
  <c r="AT197" i="1"/>
  <c r="AR197" i="1"/>
  <c r="AS226" i="1"/>
  <c r="AT226" i="1"/>
  <c r="AR226" i="1"/>
  <c r="AU226" i="1"/>
  <c r="AS158" i="1"/>
  <c r="AT158" i="1"/>
  <c r="AU158" i="1"/>
  <c r="AR158" i="1"/>
  <c r="AU198" i="1"/>
  <c r="AR198" i="1"/>
  <c r="AS198" i="1"/>
  <c r="AT198" i="1"/>
  <c r="AU245" i="1"/>
  <c r="AR245" i="1"/>
  <c r="AS245" i="1"/>
  <c r="AT245" i="1"/>
  <c r="AU272" i="1"/>
  <c r="AR272" i="1"/>
  <c r="AS272" i="1"/>
  <c r="AT272" i="1"/>
  <c r="AS304" i="1"/>
  <c r="AT304" i="1"/>
  <c r="AU304" i="1"/>
  <c r="AR304" i="1"/>
  <c r="AS302" i="1"/>
  <c r="AT302" i="1"/>
  <c r="AU302" i="1"/>
  <c r="AR302" i="1"/>
  <c r="AS279" i="1"/>
  <c r="AT279" i="1"/>
  <c r="AU279" i="1"/>
  <c r="AR279" i="1"/>
  <c r="AT35" i="1"/>
  <c r="AS35" i="1"/>
  <c r="AU35" i="1"/>
  <c r="AR35" i="1"/>
  <c r="AU201" i="1"/>
  <c r="AR201" i="1"/>
  <c r="AS201" i="1"/>
  <c r="AT201" i="1"/>
  <c r="AU225" i="1"/>
  <c r="AR225" i="1"/>
  <c r="AS225" i="1"/>
  <c r="AT225" i="1"/>
  <c r="AS146" i="1"/>
  <c r="AT146" i="1"/>
  <c r="AU146" i="1"/>
  <c r="AR146" i="1"/>
  <c r="AS136" i="1"/>
  <c r="AT136" i="1"/>
  <c r="AU136" i="1"/>
  <c r="AR136" i="1"/>
  <c r="AT50" i="1"/>
  <c r="AU50" i="1"/>
  <c r="AS50" i="1"/>
  <c r="AR50" i="1"/>
  <c r="AS171" i="1"/>
  <c r="AT171" i="1"/>
  <c r="AU171" i="1"/>
  <c r="AR171" i="1"/>
  <c r="AS203" i="1"/>
  <c r="AT203" i="1"/>
  <c r="AR203" i="1"/>
  <c r="AU203" i="1"/>
  <c r="AS106" i="1"/>
  <c r="AT106" i="1"/>
  <c r="AU106" i="1"/>
  <c r="AR106" i="1"/>
  <c r="AS255" i="1"/>
  <c r="AT255" i="1"/>
  <c r="AR255" i="1"/>
  <c r="AU255" i="1"/>
  <c r="AS52" i="1"/>
  <c r="AT52" i="1"/>
  <c r="AU52" i="1"/>
  <c r="AR52" i="1"/>
  <c r="AT135" i="1"/>
  <c r="AU135" i="1"/>
  <c r="AR135" i="1"/>
  <c r="AS135" i="1"/>
  <c r="AS199" i="1"/>
  <c r="AT199" i="1"/>
  <c r="AU199" i="1"/>
  <c r="AR199" i="1"/>
  <c r="AU252" i="1"/>
  <c r="AR252" i="1"/>
  <c r="AS252" i="1"/>
  <c r="AT252" i="1"/>
  <c r="AS314" i="1"/>
  <c r="AT314" i="1"/>
  <c r="AU314" i="1"/>
  <c r="AR314" i="1"/>
  <c r="AS166" i="1"/>
  <c r="AT166" i="1"/>
  <c r="AU166" i="1"/>
  <c r="AR166" i="1"/>
  <c r="AS249" i="1"/>
  <c r="AU249" i="1"/>
  <c r="AT249" i="1"/>
  <c r="AR249" i="1"/>
  <c r="AS153" i="1"/>
  <c r="AU153" i="1"/>
  <c r="AT153" i="1"/>
  <c r="AR153" i="1"/>
  <c r="AS105" i="1"/>
  <c r="AT105" i="1"/>
  <c r="AU105" i="1"/>
  <c r="AR105" i="1"/>
  <c r="AU196" i="1"/>
  <c r="AR196" i="1"/>
  <c r="AS196" i="1"/>
  <c r="AT196" i="1"/>
  <c r="AS273" i="1"/>
  <c r="AT273" i="1"/>
  <c r="AU273" i="1"/>
  <c r="AR273" i="1"/>
  <c r="AU102" i="1"/>
  <c r="AR102" i="1"/>
  <c r="AS102" i="1"/>
  <c r="AT102" i="1"/>
  <c r="AT152" i="1"/>
  <c r="AU152" i="1"/>
  <c r="AR152" i="1"/>
  <c r="AS152" i="1"/>
  <c r="AR144" i="1"/>
  <c r="AQ144" i="1"/>
  <c r="AU209" i="1"/>
  <c r="AR209" i="1"/>
  <c r="AS209" i="1"/>
  <c r="AT209" i="1"/>
  <c r="AS93" i="1"/>
  <c r="AT93" i="1"/>
  <c r="AU93" i="1"/>
  <c r="AR93" i="1"/>
  <c r="AU267" i="1"/>
  <c r="AR267" i="1"/>
  <c r="AS267" i="1"/>
  <c r="AT267" i="1"/>
  <c r="AT112" i="1"/>
  <c r="AU112" i="1"/>
  <c r="AR112" i="1"/>
  <c r="AS112" i="1"/>
  <c r="AS282" i="1"/>
  <c r="AT282" i="1"/>
  <c r="AU282" i="1"/>
  <c r="AR282" i="1"/>
  <c r="AS159" i="1"/>
  <c r="AT159" i="1"/>
  <c r="AU159" i="1"/>
  <c r="AR159" i="1"/>
  <c r="AT295" i="1"/>
  <c r="AU295" i="1"/>
  <c r="AS295" i="1"/>
  <c r="AR295" i="1"/>
  <c r="AS285" i="1"/>
  <c r="AT285" i="1"/>
  <c r="AU285" i="1"/>
  <c r="AR285" i="1"/>
  <c r="AS222" i="1"/>
  <c r="AT222" i="1"/>
  <c r="AR222" i="1"/>
  <c r="AU222" i="1"/>
  <c r="AS151" i="1"/>
  <c r="AU151" i="1"/>
  <c r="AR151" i="1"/>
  <c r="AT151" i="1"/>
  <c r="AS170" i="1"/>
  <c r="AT170" i="1"/>
  <c r="AU170" i="1"/>
  <c r="AR170" i="1"/>
  <c r="AS168" i="1"/>
  <c r="AT168" i="1"/>
  <c r="AU168" i="1"/>
  <c r="AR168" i="1"/>
  <c r="AS27" i="1"/>
  <c r="AU27" i="1"/>
  <c r="AR27" i="1"/>
  <c r="AT27" i="1"/>
  <c r="AS213" i="1"/>
  <c r="AU213" i="1"/>
  <c r="AT213" i="1"/>
  <c r="AR213" i="1"/>
  <c r="AU36" i="1"/>
  <c r="AT36" i="1"/>
  <c r="AR36" i="1"/>
  <c r="AS36" i="1"/>
  <c r="AR145" i="1"/>
  <c r="AQ145" i="1"/>
  <c r="AU228" i="1"/>
  <c r="AR228" i="1"/>
  <c r="AS228" i="1"/>
  <c r="AT228" i="1"/>
  <c r="AS193" i="1"/>
  <c r="AU193" i="1"/>
  <c r="AT193" i="1"/>
  <c r="AR193" i="1"/>
  <c r="AU235" i="1"/>
  <c r="AS235" i="1"/>
  <c r="AT235" i="1"/>
  <c r="AR235" i="1"/>
  <c r="AS180" i="1"/>
  <c r="AT180" i="1"/>
  <c r="AU180" i="1"/>
  <c r="AR180" i="1"/>
  <c r="AU258" i="1"/>
  <c r="AR258" i="1"/>
  <c r="AS258" i="1"/>
  <c r="AT258" i="1"/>
  <c r="AT287" i="1"/>
  <c r="AU287" i="1"/>
  <c r="AR287" i="1"/>
  <c r="AS287" i="1"/>
  <c r="AS172" i="1"/>
  <c r="AT172" i="1"/>
  <c r="AU172" i="1"/>
  <c r="AR172" i="1"/>
  <c r="AS293" i="1"/>
  <c r="AT293" i="1"/>
  <c r="AU293" i="1"/>
  <c r="AR293" i="1"/>
  <c r="AS122" i="1"/>
  <c r="AT122" i="1"/>
  <c r="AU122" i="1"/>
  <c r="AR122" i="1"/>
  <c r="AS230" i="1"/>
  <c r="AT230" i="1"/>
  <c r="AU230" i="1"/>
  <c r="AR230" i="1"/>
  <c r="AT133" i="1"/>
  <c r="AU133" i="1"/>
  <c r="AR133" i="1"/>
  <c r="AS133" i="1"/>
  <c r="AS297" i="1"/>
  <c r="AT297" i="1"/>
  <c r="AU297" i="1"/>
  <c r="AR297" i="1"/>
  <c r="AS312" i="1"/>
  <c r="AT312" i="1"/>
  <c r="AU312" i="1"/>
  <c r="AR312" i="1"/>
  <c r="AU219" i="1"/>
  <c r="AR219" i="1"/>
  <c r="AS219" i="1"/>
  <c r="AT219" i="1"/>
  <c r="AU231" i="1"/>
  <c r="AR231" i="1"/>
  <c r="AS231" i="1"/>
  <c r="AT231" i="1"/>
  <c r="AS134" i="1"/>
  <c r="AT134" i="1"/>
  <c r="AU134" i="1"/>
  <c r="AR134" i="1"/>
  <c r="AS271" i="1"/>
  <c r="AT271" i="1"/>
  <c r="AR271" i="1"/>
  <c r="AU271" i="1"/>
  <c r="AS263" i="1"/>
  <c r="AT263" i="1"/>
  <c r="AR263" i="1"/>
  <c r="AU263" i="1"/>
  <c r="AS289" i="1"/>
  <c r="AT289" i="1"/>
  <c r="AU289" i="1"/>
  <c r="AR289" i="1"/>
  <c r="AU184" i="1"/>
  <c r="AR184" i="1"/>
  <c r="AS184" i="1"/>
  <c r="AT184" i="1"/>
  <c r="AS298" i="1"/>
  <c r="AT298" i="1"/>
  <c r="AU298" i="1"/>
  <c r="AR298" i="1"/>
  <c r="AR5" i="1"/>
  <c r="AS5" i="1"/>
  <c r="AS247" i="1"/>
  <c r="AR247" i="1"/>
  <c r="AR99" i="1"/>
  <c r="AQ99" i="1"/>
  <c r="AP13" i="1"/>
  <c r="AQ13" i="1"/>
  <c r="AS239" i="1"/>
  <c r="AS78" i="1"/>
  <c r="AT78" i="1"/>
</calcChain>
</file>

<file path=xl/sharedStrings.xml><?xml version="1.0" encoding="utf-8"?>
<sst xmlns="http://schemas.openxmlformats.org/spreadsheetml/2006/main" count="3247" uniqueCount="1396">
  <si>
    <t>PROPOSAL</t>
  </si>
  <si>
    <t>ADDRESS</t>
  </si>
  <si>
    <t>PostCode</t>
  </si>
  <si>
    <t>1 BED EXISTING</t>
  </si>
  <si>
    <t>2 BED EXISTING</t>
  </si>
  <si>
    <t>3 BED EXISTING</t>
  </si>
  <si>
    <t>4 BED EXISTING</t>
  </si>
  <si>
    <t>5 BED EXISTING</t>
  </si>
  <si>
    <t>6 BED EXISTING</t>
  </si>
  <si>
    <t>7 BED EXISTING</t>
  </si>
  <si>
    <t>9 BED EXISTING</t>
  </si>
  <si>
    <t>Affordable</t>
  </si>
  <si>
    <t>1 BED PROPOSED</t>
  </si>
  <si>
    <t>2 BED PROPOSED</t>
  </si>
  <si>
    <t>3 BED PROPOSED</t>
  </si>
  <si>
    <t>4 BED PROPOSED</t>
  </si>
  <si>
    <t>5 BED PROPOSED</t>
  </si>
  <si>
    <t>6 BED PROPOSED</t>
  </si>
  <si>
    <t>7 BED PROPOSED</t>
  </si>
  <si>
    <t>AFFORDABLE_HOUSING</t>
  </si>
  <si>
    <t>NEW</t>
  </si>
  <si>
    <t>SOT</t>
  </si>
  <si>
    <t>07/3348/FUL</t>
  </si>
  <si>
    <t>Demolition of existing house and outbuildings, construction of 3 houses.</t>
  </si>
  <si>
    <t>289 Petersham Road_x000D_Richmond_x000D_Surrey_x000D_TW10 7DA_x000D_</t>
  </si>
  <si>
    <t>HPR</t>
  </si>
  <si>
    <t>HTN</t>
  </si>
  <si>
    <t>BAR</t>
  </si>
  <si>
    <t>10/0312/FUL</t>
  </si>
  <si>
    <t>Construction of three bedroom house and associated landscaping</t>
  </si>
  <si>
    <t>72 Stanley Road_x000D_Teddington_x000D__x000D_</t>
  </si>
  <si>
    <t>TED</t>
  </si>
  <si>
    <t>HWI</t>
  </si>
  <si>
    <t>11/1443/FUL</t>
  </si>
  <si>
    <t>Demolition of existing station building and access gantries to the platforms and a phased redevelopment to provide;_x000D_1. Removal of existing footbridge structures, adjustment of existing platform canopies and rebuilding of a section of the London Road wall.</t>
  </si>
  <si>
    <t>Twickenham Railway Station_x000D_London Road_x000D_Twickenham_x000D_TW1 1BD_x000D_</t>
  </si>
  <si>
    <t>STM</t>
  </si>
  <si>
    <t>11/2882/FUL</t>
  </si>
  <si>
    <t>CHU</t>
  </si>
  <si>
    <t>Two-storey infill to the rear of the property and the partial change of use of the front ground floor from vacant offices (Use Class B1) to a single dwelling (Use Class C3).</t>
  </si>
  <si>
    <t>35 Staines Road_x000D_Twickenham_x000D_TW2 5BG_x000D_</t>
  </si>
  <si>
    <t>WET</t>
  </si>
  <si>
    <t>13/1327/FUL</t>
  </si>
  <si>
    <t>Reversion of Doughty House and Doughty Cottage, change of use from D1 gallery to a single family dwelling. New conservatory with basement below; underground car parking beneath the upper garden and linked to Doughty House; part re-construction of rear ele</t>
  </si>
  <si>
    <t>Doughty House And Doughty Cottage_x000D_142 - 142A Richmond Hill_x000D_Richmond_x000D__x000D_</t>
  </si>
  <si>
    <t>13/2163/FUL</t>
  </si>
  <si>
    <t>CON</t>
  </si>
  <si>
    <t>The reinstatement of 239 and 239a Kingston Road, both maisonnettes comprising a semi detached house the other half of which (241) is still a complete family residence, back into a single family residence. .</t>
  </si>
  <si>
    <t>239 Kingston Road_x000D_Teddington_x000D_TW11 9JJ_x000D_</t>
  </si>
  <si>
    <t>TW11 9JJ</t>
  </si>
  <si>
    <t>TW2 6SR</t>
  </si>
  <si>
    <t>HNN</t>
  </si>
  <si>
    <t>EXT</t>
  </si>
  <si>
    <t>EAS</t>
  </si>
  <si>
    <t>14/2118/FUL</t>
  </si>
  <si>
    <t>Conversion of existing block of 3 flats, back into onedwellinghouse. Demolition of existing part 2 storey, part single storey rear addition and erection of part 2 storey and part single storey rear extension. Erection of basement extension, part under exi</t>
  </si>
  <si>
    <t>14 Sheen Gate Gardens_x000D_East Sheen_x000D_London_x000D__x000D_</t>
  </si>
  <si>
    <t>14/2257/FUL</t>
  </si>
  <si>
    <t>MIX</t>
  </si>
  <si>
    <t>Partial rebuild and refurbishment of existing building and erection of two-storey side / rear extension with 3No. rear dormers to facilitate the formation of a mixed use building comprising a ground floor retail shop unit (A1 Use Class) and 4 No. 1-bedroo</t>
  </si>
  <si>
    <t>310 Nelson Road_x000D_Twickenham_x000D_TW2 7AJ_x000D_</t>
  </si>
  <si>
    <t>HEA</t>
  </si>
  <si>
    <t>KWA</t>
  </si>
  <si>
    <t>14/2797/P3JPA</t>
  </si>
  <si>
    <t>Proposed change of use of part of an existing two storey office block (B1a Use Class) to Residential (C3 Use Class) creating 6 No.flats (comprising 1 x 1-bed unit and 5 x 2-bed units).</t>
  </si>
  <si>
    <t>Crane Mews_x000D_32 Gould Road_x000D_Twickenham_x000D__x000D_</t>
  </si>
  <si>
    <t>TW2 6RS</t>
  </si>
  <si>
    <t>14/3011/FUL</t>
  </si>
  <si>
    <t>Refurbishment and remodelling of the existing dry cleaners (Use Class A1: Shops)  and workshop (Use Class B1c: light industrial) including infill extensions and alterations, conversion of seven x one self-contained flats to six residential flats (comprisi</t>
  </si>
  <si>
    <t>2 Broad Street_x000D_Teddington_x000D_TW11 8RF_x000D_</t>
  </si>
  <si>
    <t>14/3780/FUL</t>
  </si>
  <si>
    <t>The conversion and restoration of the Old School building to form 5 no. residential apartments, and 90 square metres of B1a Office space, and the erection of 3no. terraced townhouses with basement accommodation at the rear, with car parking, landscaping,</t>
  </si>
  <si>
    <t>Richmond Film Services_x000D_Park Lane_x000D_Richmond_x000D_TW9 2RA_x000D_</t>
  </si>
  <si>
    <t>SRW</t>
  </si>
  <si>
    <t>14/3983/FUL</t>
  </si>
  <si>
    <t>Demolition of existing buildings and erection of 2 pairs of two storey four bedroom townhouses, with basements, roofspace accomodation, associated landscaping and 4 car parking spaces.</t>
  </si>
  <si>
    <t>Kings Road Garage_x000D_Kings Road_x000D_Richmond_x000D_TW10 6EG_x000D_</t>
  </si>
  <si>
    <t>14/4464/P3JPA</t>
  </si>
  <si>
    <t>Change of use of part of the ground floor and first floor offices (B1a) to residential (C3) comprising 6 one bed  residential units.</t>
  </si>
  <si>
    <t>111 Heath Road_x000D_Twickenham_x000D_TW1 4AH_x000D_</t>
  </si>
  <si>
    <t>TW1 4AH</t>
  </si>
  <si>
    <t>TW1 4BH</t>
  </si>
  <si>
    <t>14/4721/FUL</t>
  </si>
  <si>
    <t>Demolition of the existing buildings and erection of a mixed-use residential-led redevelopment of two storeys over basement with roof accommodation and balconies and roof terraces comprising eight apartments; 401m2 of B1(a) floorspace; twelve car parking</t>
  </si>
  <si>
    <t>97A White Hart Lane_x000D_Barnes_x000D_London_x000D_SW13 0JL_x000D_</t>
  </si>
  <si>
    <t>SW13 0JL</t>
  </si>
  <si>
    <t>MBC</t>
  </si>
  <si>
    <t>FHH</t>
  </si>
  <si>
    <t>14/4793/FUL</t>
  </si>
  <si>
    <t>Refurbishment of existing shop and refurbishment and part extension of existing 1st floor flat to provide 2 new 1 and 2 bed flats. Refurbishment and part demolition of existing 2 storey barn to provide new 2 bed 2 storey dwelling.</t>
  </si>
  <si>
    <t>42 Sheen Lane_x000D_East Sheen_x000D_London_x000D_SW14 8LP_x000D_</t>
  </si>
  <si>
    <t>14/4839/FUL</t>
  </si>
  <si>
    <t>Demolition of existing house and construction of a new 3 bedroom house.</t>
  </si>
  <si>
    <t>The Cottage_x000D_Eel Pie Island_x000D_Twickenham_x000D_TW1 3DY_x000D_</t>
  </si>
  <si>
    <t>TWR</t>
  </si>
  <si>
    <t>NRW</t>
  </si>
  <si>
    <t>14/5284/FUL</t>
  </si>
  <si>
    <t>The reversion of a Building of Townscape Merit from two self-contained flats (1x1 and 1x3 beds) to a single-family dwelling (Use Class C3: Dwelling Houses) including a rear side infill extension with associated works.</t>
  </si>
  <si>
    <t>46 Halford Road_x000D_Richmond_x000D__x000D_</t>
  </si>
  <si>
    <t>TW10 6AP</t>
  </si>
  <si>
    <t>14/5306/FUL</t>
  </si>
  <si>
    <t>Change of use from B1 to residential (Number 21) and demolition of existing 2-storey dwelling (21A) with erection of back extension with basement</t>
  </si>
  <si>
    <t>21 - 21A St Johns Road_x000D_Richmond_x000D__x000D_</t>
  </si>
  <si>
    <t>14/5364/P3JPA</t>
  </si>
  <si>
    <t>change of use from B1 office use to C3 residential use</t>
  </si>
  <si>
    <t>22 Linden Road_x000D_Hampton_x000D_TW12 2JB_x000D_</t>
  </si>
  <si>
    <t>TW12 2JB</t>
  </si>
  <si>
    <t>15/0160/FUL</t>
  </si>
  <si>
    <t>Demolition of existing dwelling and erection of two buildings containing  1No. two bedroom house, 1No. two bedroom apartment and 1No. three bedroom apartment.</t>
  </si>
  <si>
    <t>1 Latimer Road_x000D_Teddington_x000D_TW11 8QA_x000D_</t>
  </si>
  <si>
    <t>15/0421/FUL</t>
  </si>
  <si>
    <t>Reversion of a Building of Townscape Merit from four self-contained flats (3x2 and 1x1 beds) to a single-family dwelling (Use Class C3: Dwelling Houses) with lower and upper ground rear extensions, external alterations to dormers, fenestration, and stairs</t>
  </si>
  <si>
    <t>17 Kings Road_x000D_Richmond_x000D__x000D_</t>
  </si>
  <si>
    <t>WHI</t>
  </si>
  <si>
    <t>15/1440/FUL</t>
  </si>
  <si>
    <t>Demolition of existing single storey structure to allow the construction of a two-storey (1x1bed 2person) dwellinghouse including a study room; provision of one off-street parking space; hard and soft landscaping; boundary treatment and associated refuse/</t>
  </si>
  <si>
    <t>6 Second Cross Road_x000D_Twickenham_x000D_TW2 5RF_x000D_</t>
  </si>
  <si>
    <t>TW2 5RF</t>
  </si>
  <si>
    <t>15/1486/FUL</t>
  </si>
  <si>
    <t>Demolition of existing dwelling and erection of 2 No.4 bed semi-detached dwellings with associated parking and landscaping.</t>
  </si>
  <si>
    <t>8 Heathside_x000D_Whitton_x000D_Hounslow_x000D_TW4 5NN_x000D_</t>
  </si>
  <si>
    <t>15/1638/FUL</t>
  </si>
  <si>
    <t>Demolition of the existing dwelling and erection of 2 No.semi-detached dwellings and associated hard and soft landscaping.</t>
  </si>
  <si>
    <t>53 Cole Park Road_x000D_Twickenham_x000D_TW1 1HT_x000D_</t>
  </si>
  <si>
    <t>TW1 1HT</t>
  </si>
  <si>
    <t>15/2204/FUL</t>
  </si>
  <si>
    <t>Change of use from a private garage and store to a 2 bedroom house with associated single storey extensions; retention of existing photovoltaic arrays; associated cycle and refuse/recycle stores; hard and soft landscaping and installation of car turntable</t>
  </si>
  <si>
    <t>TW2 7EE</t>
  </si>
  <si>
    <t>15/2440/VRC</t>
  </si>
  <si>
    <t>Variation of condition 2 of application 08/4792/FUL to allow for amendments including:_x000D_- Introduction of clerestory windows to eastern elevation of office building;_x000D_- 2 Conservation rooflights added to front (western) elevation of residential building;_x000D_-</t>
  </si>
  <si>
    <t>11 Sandycombe Road_x000D_Richmond_x000D_TW9 2EP_x000D_</t>
  </si>
  <si>
    <t>15/2452/FUL</t>
  </si>
  <si>
    <t>Refurbishment and Extension of existing dwelling - No 79 Richmond Road; Demolition of existing shop and associated office, storage - No 77 Richmond Road; Erection of new single storey B1/D1 employment unit; Erection of new detached 3 Bed Family Unit.</t>
  </si>
  <si>
    <t>77 - 79 Richmond Road_x000D_Twickenham_x000D__x000D_</t>
  </si>
  <si>
    <t>15/2854/FUL</t>
  </si>
  <si>
    <t>Demolition of a row of 18 garages; Proposed to construct two two-bedroom Wheelchair Bungalows; Provision of two car parking spaces.</t>
  </si>
  <si>
    <t>Garages At_x000D_Riverside Drive_x000D_Ham_x000D__x000D_</t>
  </si>
  <si>
    <t>15/2855/FUL</t>
  </si>
  <si>
    <t>Demolition of 20 garages in two rows; Construction of two three-bedroom houses</t>
  </si>
  <si>
    <t>Garages At_x000D_Maguire Drive_x000D_Ham_x000D__x000D_</t>
  </si>
  <si>
    <t>Y</t>
  </si>
  <si>
    <t>15/2857/FUL</t>
  </si>
  <si>
    <t>Removal of 26 garages; Creation of 3 two storey three-bedroom houses. Provision of 11 parking spaces in a shared surface courtyard</t>
  </si>
  <si>
    <t>Garages At_x000D_Clifford Road_x000D_Petersham_x000D__x000D_</t>
  </si>
  <si>
    <t>17A Tower Road_x000D_Twickenham_x000D_TW1 4PD</t>
  </si>
  <si>
    <t>15/3072/FUL</t>
  </si>
  <si>
    <t>Conversion, extension and alteration of the existing church building to provide for 6 x 2 bedroom flats over four levels together with 6 off-street car parking spaces, motorcycle parking, garden amenity areas and refuse, recycling and cycle parking areas.</t>
  </si>
  <si>
    <t>Christ Church_x000D_Station Road_x000D_Teddington_x000D__x000D_</t>
  </si>
  <si>
    <t>TW11</t>
  </si>
  <si>
    <t>15/3183/FUL</t>
  </si>
  <si>
    <t>Conversion of existing lower ground floor property and existing upper first floor property (5a and 5b) into one dwelling space and single storey rear extension</t>
  </si>
  <si>
    <t>5A And 5B Upper Lodge Mews_x000D_Bushy Park_x000D_Hampton Hill_x000D__x000D_</t>
  </si>
  <si>
    <t>15/3296/FUL</t>
  </si>
  <si>
    <t>SITE A:-Removal of 40 garages_x000D_Create a short terrace of high quality two storey houses consisting of three x  three-bedroom houses and two x  four-bedroom houses. Provision of 16 parking spaces in a shared surface courtyard</t>
  </si>
  <si>
    <t>Garages Site A_x000D_Bucklands Road_x000D_Teddington_x000D__x000D_</t>
  </si>
  <si>
    <t>15/3297/FUL</t>
  </si>
  <si>
    <t>Garage Site B_x000D_Bucklands Road_x000D_Teddington_x000D__x000D_</t>
  </si>
  <si>
    <t>15/3518/FUL</t>
  </si>
  <si>
    <t>Erection of a pair of semi-detached dwellings with associated access, parking and private amenity space following the demolition of the existing building comprising 2No. maisonettes and associated outbuildings.</t>
  </si>
  <si>
    <t>58 Denton Road_x000D_Twickenham_x000D_TW1 2HQ_x000D_</t>
  </si>
  <si>
    <t>TW1 2HQ</t>
  </si>
  <si>
    <t>-</t>
  </si>
  <si>
    <t>15/4230/FUL</t>
  </si>
  <si>
    <t>Extension to existing Bungalow to convert into 1No. Studio Flat &amp; 1No. 1 Bedroom Flat.</t>
  </si>
  <si>
    <t>The Bungalow_x000D_Beresford Court_x000D_Park Road_x000D_Twickenham_x000D_TW1 2PU_x000D_</t>
  </si>
  <si>
    <t>15/4281/GPD15</t>
  </si>
  <si>
    <t>Change of use of office building (B1) to 4 bed family dwelling (C3).</t>
  </si>
  <si>
    <t>31 Wick Road_x000D_Teddington_x000D_TW11 9DN_x000D_</t>
  </si>
  <si>
    <t>TW11 9DN</t>
  </si>
  <si>
    <t>15/4581/FUL</t>
  </si>
  <si>
    <t>Demolition of all site buildings and redevelopment of the site for a mixed use development comprising a new car showroom with associated workshops (sui generis), office accommodation (Use Class B1a) and six three-bedrooom residential dwellings (Use Class</t>
  </si>
  <si>
    <t>45 - 49 Station Road_x000D_Hampton_x000D_TW12 2BT_x000D_</t>
  </si>
  <si>
    <t>TW12 2BT</t>
  </si>
  <si>
    <t>15/4586/FUL</t>
  </si>
  <si>
    <t>Erection of a two-storey replacement dwellinghouse with attic space.</t>
  </si>
  <si>
    <t>257 Waldegrave Road_x000D_Twickenham_x000D_TW1 4SY_x000D_</t>
  </si>
  <si>
    <t>TW1 4SY</t>
  </si>
  <si>
    <t>15/4835/FUL</t>
  </si>
  <si>
    <t>Erection of a three bedroom chalet bungalow on land to the rear of 9 Gloucester Road.</t>
  </si>
  <si>
    <t>9 Gloucester Road_x000D_Teddington_x000D__x000D_</t>
  </si>
  <si>
    <t>15/5216/FUL</t>
  </si>
  <si>
    <t>Redevelopment of the site to provide a care home, 4 supported living units and 15 affordable housing units, with associated onsite parking and external works. (This scheme is linked to application 15/5217/FUL - whereby the existing care home at Silver Bir</t>
  </si>
  <si>
    <t>The Avenue Centre_x000D_1 Normansfield Avenue_x000D_Hampton Wick_x000D_Teddington_x000D_TW11 9RP_x000D_</t>
  </si>
  <si>
    <t>15/5217/NMA1</t>
  </si>
  <si>
    <t>Non-material amendment to condition U10926 (NS11 - Building Regulations) of planning permission 15/5217/FUL to allow for change in wording of condition to state:  'Prior to the commencement of works above slab level, a scheme shall be submitted to and app</t>
  </si>
  <si>
    <t>Silver Birches_x000D_2 - 6 Marchmont Road_x000D_Richmond_x000D_TW10 6HH_x000D_</t>
  </si>
  <si>
    <t>15/5351/FUL</t>
  </si>
  <si>
    <t>Erection of a pair of two-bedroom, semi-detached dwellings with associated access, car turntable, parking and amenity space following the demolition of existing dwelling.</t>
  </si>
  <si>
    <t>11 Fifth Cross Road_x000D_Twickenham_x000D__x000D_</t>
  </si>
  <si>
    <t>15/5369/FUL</t>
  </si>
  <si>
    <t>Demolition of existing bungalow and replacement dwelling house (Class C3) comprising ground and lower ground floor.</t>
  </si>
  <si>
    <t>65 Wensleydale Road_x000D_Hampton_x000D_TW12 2LP_x000D_</t>
  </si>
  <si>
    <t>16/0058/FUL</t>
  </si>
  <si>
    <t>Change of use of 2nd floor and 3rd floor level from ancillary retail to nine 1 bedroom flats (C3 use) with external alterations and enclosure of walkway at 1st floor, new residential access, bin store, bicycle storage, replacement of plant, new stairs to</t>
  </si>
  <si>
    <t>29 George Street_x000D_Richmond_x000D_TW9 1HY_x000D_</t>
  </si>
  <si>
    <t>16/0234/FUL</t>
  </si>
  <si>
    <t>Demolition of existing garage and construction of a two storey terraced house with associated landscaping, cycle store, rear car parking and access thereto.</t>
  </si>
  <si>
    <t>31 Poulett Gardens_x000D_Twickenham_x000D_TW1 4QS_x000D_</t>
  </si>
  <si>
    <t>TW1 4QS</t>
  </si>
  <si>
    <t>16/0432/FUL</t>
  </si>
  <si>
    <t>Demolition of existing building and erection of three storey building plus basement to provide B1 use at basement, ground floor and first floor, and one 2 bedroom apartment above at second floor level.</t>
  </si>
  <si>
    <t>48 Glentham Road_x000D_Barnes_x000D_London_x000D_SW13 9JJ</t>
  </si>
  <si>
    <t>16/0510/FUL</t>
  </si>
  <si>
    <t>Alterations including construction of a new rear ground floor extension and change of use to commercial space and two 2-bedroom self-contained flats.</t>
  </si>
  <si>
    <t>Shanklin House_x000D_70 Sheen Road_x000D_Richmond_x000D_TW9 1UF_x000D_</t>
  </si>
  <si>
    <t>TW9 1UF</t>
  </si>
  <si>
    <t>16/0606/FUL</t>
  </si>
  <si>
    <t>Retention of former police station building with partial demolition of the rear wings of the police station and demolition of the rear garages and the construction of 28 residential units (4 x 1 bedroom, 12 x 2 bedroom, 10 x 3 bedroom and 2 x 4 bedroom) a</t>
  </si>
  <si>
    <t>Police Station_x000D_60 - 68 Station Road_x000D_Hampton_x000D__x000D_</t>
  </si>
  <si>
    <t>TW12 2AX</t>
  </si>
  <si>
    <t>16/0647/FUL</t>
  </si>
  <si>
    <t>Demolition of the existing garages and redevelopment of the site with the erection of two residential houses with associated landscaping.</t>
  </si>
  <si>
    <t>Garages Rear Of 8_x000D_Atbara Road_x000D_Teddington_x000D__x000D_</t>
  </si>
  <si>
    <t>16/0680/FUL</t>
  </si>
  <si>
    <t>Part demolition of single dwelling house and formation of two semi-detached houses.</t>
  </si>
  <si>
    <t>2 Firs Avenue_x000D_East Sheen_x000D_London_x000D_SW14 7NZ_x000D_</t>
  </si>
  <si>
    <t>SW14 8AD</t>
  </si>
  <si>
    <t>16/1145/FUL</t>
  </si>
  <si>
    <t>Conversion of part lower ground floor to form 1 x 1 bed self contained flat. New external staircase to match existing</t>
  </si>
  <si>
    <t>19 - 21 Lower Teddington Road_x000D_Hampton Wick_x000D__x000D_</t>
  </si>
  <si>
    <t>KT1 4EU</t>
  </si>
  <si>
    <t>16/1293/FUL</t>
  </si>
  <si>
    <t>Creation of an additional floor to create 4 'car free' residential units (2 No.2 bed and 2 No.1 bed flats) and incorporate external extensions and alterations to fenestration of the building.  Provision of 6 cycle parking spaces, refuse storage for commer</t>
  </si>
  <si>
    <t>16/1344/FUL</t>
  </si>
  <si>
    <t>Conversion works to lower ground floor to provide 1No 1-bedroom flat and basement storage for use ancillary to upper ground floor minicab offices.  Conversion of first floor to 2No. 1-bedroom flats (including conversion of part upper ground floor to provi</t>
  </si>
  <si>
    <t>208 - 210 Amyand Park Road_x000D_Twickenham_x000D_TW1 3HY_x000D_</t>
  </si>
  <si>
    <t>TW1 3HY</t>
  </si>
  <si>
    <t>16/1373/FUL</t>
  </si>
  <si>
    <t>Alterations and refurbishment to provide a single family dwelling house.</t>
  </si>
  <si>
    <t>TW9 1PX</t>
  </si>
  <si>
    <t>16/1729/FUL</t>
  </si>
  <si>
    <t>Refurbishment of all existing buildings on the site, including improvements to existing shop fronts, and a first floor extension, to provide a mixed use scheme comprising three retail units and four residential dwellings, incorporating off-street parking,</t>
  </si>
  <si>
    <t>67 - 71 Station Road_x000D_Hampton_x000D_TW12 2BT_x000D_</t>
  </si>
  <si>
    <t>16/1882/FUL</t>
  </si>
  <si>
    <t>Demolition of existing single dwelling and erection of a new single dwelling.</t>
  </si>
  <si>
    <t>9 Charlotte Road_x000D_Barnes_x000D_London_x000D_SW13 9QJ_x000D_</t>
  </si>
  <si>
    <t>SW13 9QJ</t>
  </si>
  <si>
    <t>16/1903/FUL</t>
  </si>
  <si>
    <t>Change of use from office (B1) to residential (C3), demolition and rebuild of the existing single storey rear building, basement extension to Grade II listed building in the Kew Green Conservation Area.</t>
  </si>
  <si>
    <t>63 Kew Green_x000D_Kew_x000D__x000D_</t>
  </si>
  <si>
    <t>16/1935/GPD15</t>
  </si>
  <si>
    <t>Change of use of ground, first and second floors from B1 (a) offices - C3 residential (21 flats together with 21 off-street parking spaces, 21 cycle spaces and two bin and recycling store area)</t>
  </si>
  <si>
    <t>Garrick House_x000D_161 - 163 High Street_x000D_Hampton Hill_x000D_Hampton_x000D_TW12 1NL_x000D_</t>
  </si>
  <si>
    <t>TW12 1NL</t>
  </si>
  <si>
    <t>16/2042/FUL</t>
  </si>
  <si>
    <t>Part two storey part single storey rear extension; insertion of 3 rooflights to side roofslope and alterations to fenestration arrangement on all elevations to facilitate the conversion of existing dwellinghouse into four self-contained flats (2x1 bed, 2x</t>
  </si>
  <si>
    <t>216 London Road_x000D_Twickenham_x000D_TW1 1EU</t>
  </si>
  <si>
    <t>TW1 1EU</t>
  </si>
  <si>
    <t>16/2158/FUL</t>
  </si>
  <si>
    <t>Reversion of 2 No. dwellinghouses into a single family dwellinghouse.</t>
  </si>
  <si>
    <t>Ormonde Lodge_x000D_2A St Peters Road_x000D_Twickenham_x000D_TW1 1QX_x000D_</t>
  </si>
  <si>
    <t>16/2288/FUL</t>
  </si>
  <si>
    <t>Extending the existing retail and residential accommodation to provide a mixed use scheme comprising of one retail unit and 7 new residential dwellings and retention of 3 currently existing residential dwellings, incorporating cycle storage, amenity space</t>
  </si>
  <si>
    <t>179 - 181 High Street_x000D_Hampton Hill_x000D__x000D_</t>
  </si>
  <si>
    <t>TW12</t>
  </si>
  <si>
    <t>16/2306/FUL</t>
  </si>
  <si>
    <t>Conversion of the building into one family house, plus an additional apartment at basement level to the front.</t>
  </si>
  <si>
    <t>112 Richmond Hill_x000D_Richmond_x000D__x000D_</t>
  </si>
  <si>
    <t>16/2348/FUL</t>
  </si>
  <si>
    <t>Demolition of existing sheds and construction of a single storey one bedroom dwelling.</t>
  </si>
  <si>
    <t>38A Pagoda Avenue_x000D_Richmond_x000D_TW9 2HF</t>
  </si>
  <si>
    <t>16/2502/FUL</t>
  </si>
  <si>
    <t>Demolition of existing dwelling and erection of a new six bedroom house with basement.</t>
  </si>
  <si>
    <t>43 Strawberry Vale_x000D_Twickenham_x000D_TW1 4RX</t>
  </si>
  <si>
    <t>16/2537/FUL</t>
  </si>
  <si>
    <t>Demolition of the existing building, and redevelopment of the site for 8 residential units (1 x 1 bed, 7 x 2 bed units) with associated car and cycle parking, amenity space, refuse and recycling storage.</t>
  </si>
  <si>
    <t>1D Becketts Place_x000D_Hampton Wick_x000D__x000D_</t>
  </si>
  <si>
    <t>KT1 4EW</t>
  </si>
  <si>
    <t>16/2637/FUL</t>
  </si>
  <si>
    <t>Demolition of the existing building and the erection of new two-storey house, with a basement and front and rear light wells and a rear dormer._x000D__x000D_</t>
  </si>
  <si>
    <t>9 Belgrave Road_x000D_Barnes_x000D_London_x000D_SW13 9NS_x000D_</t>
  </si>
  <si>
    <t>16/2647/FUL</t>
  </si>
  <si>
    <t>Demolition of the existing office (B1a) building (395 sq.m) and the erection a part five / part six-storey mixed-use building comprisnig a ground floor office / commercial unit (300 sq.m) and 22 (11 x 1 and 11 x 2 bed) affordable 'shared ownership' apartm</t>
  </si>
  <si>
    <t>2 High Street_x000D_Teddington_x000D_TW11 8EW_x000D_</t>
  </si>
  <si>
    <t>TW11 8EW</t>
  </si>
  <si>
    <t>16/2704/FUL</t>
  </si>
  <si>
    <t>Demolition of existing dwelling and erection of a replacement dwelling.</t>
  </si>
  <si>
    <t>3 Berwyn Road_x000D_Richmond_x000D_TW10 5BP_x000D_</t>
  </si>
  <si>
    <t>TW10 5BP</t>
  </si>
  <si>
    <t>16/2709/FUL</t>
  </si>
  <si>
    <t>Demolition of the existing building and the erection of two new two-storey houses, one with a basement and side lightwells and the other with a basement with rear lightwell and rear dormer.</t>
  </si>
  <si>
    <t>29 Howsman Road_x000D_Barnes_x000D_London_x000D_SW13 9AW_x000D_</t>
  </si>
  <si>
    <t>SW13 9AW</t>
  </si>
  <si>
    <t>16/2736/FUL</t>
  </si>
  <si>
    <t>Demolition of existing detached dwelling and construction of new 4 bed house.</t>
  </si>
  <si>
    <t>Downlands_x000D_Petersham Close_x000D_Petersham_x000D_Richmond_x000D_TW10 7DZ_x000D_</t>
  </si>
  <si>
    <t>TW10 7DZ</t>
  </si>
  <si>
    <t>16/2975/GPD15</t>
  </si>
  <si>
    <t>Change of use of vacant offices (B1) to residential use (C3) comprising 2 bed flat on 1st floor and 1 bed flat on second floor.</t>
  </si>
  <si>
    <t>First And Second Floors_x000D_46 King Street_x000D_Twickenham_x000D_TW1 3SH_x000D_</t>
  </si>
  <si>
    <t>TW1 3SH</t>
  </si>
  <si>
    <t>123 High Street_x000D_Whitton_x000D_Twickenham_x000D_TW2 7LQ_x000D_</t>
  </si>
  <si>
    <t>16/3210/GPD15</t>
  </si>
  <si>
    <t>Change of use from B1 (Office) to C3 (Residential) comprising 4 x 1 bedroom flats.</t>
  </si>
  <si>
    <t>16/3247/FUL</t>
  </si>
  <si>
    <t>Demolition of the existing detached bungalow, garage, shed and greenhouse to allow for construction of 2x two storey 4 bedroom semi-detached houses with accommodation in the roof with associated boundary treatment, cycle and car parking and hard and soft</t>
  </si>
  <si>
    <t>738 Hanworth Road_x000D_Whitton_x000D_Hounslow_x000D_TW4 5NT_x000D_</t>
  </si>
  <si>
    <t>TW4 5NT</t>
  </si>
  <si>
    <t>16/3293/RES</t>
  </si>
  <si>
    <t>Detailed Reserved Matters application including Appearance, Landscaping, Layout and Scale for the Schools Development Zone pursuant to Conditions U08026 and U08031 of Outline Planning Permission 15/3038/OUT dated 16.08.16 (Outline application for the demo</t>
  </si>
  <si>
    <t>Land At Junction Of A316 And Langhorn Drive And Richmond College Site (Including Craneford Way East Playing Fields And Marsh Farm Lane)_x000D_Egerton Road_x000D_Twickenham</t>
  </si>
  <si>
    <t>16/3450/FUL</t>
  </si>
  <si>
    <t>Demolition of existing buildings and removal of advertising hoardings. Resiting of existing recycling bins. Erection of a part 3 storey part 4 storey building with commercial use (Flexible Use Class A1, A2 and/or B1a) on the ground floor with 9 flats (4 x</t>
  </si>
  <si>
    <t>Land At_x000D_149 - 151 Heath Road_x000D_Twickenham_x000D__x000D_</t>
  </si>
  <si>
    <t>16/3485/FUL</t>
  </si>
  <si>
    <t>Conversion of number 11 Upper Lodge Mews and number 12 Upper Lodge Mews into one dwelling house with internal refurbishment.</t>
  </si>
  <si>
    <t>11 And 12 Upper Lodge Mews_x000D_Bushy Park_x000D_Hampton Hill_x000D__x000D_</t>
  </si>
  <si>
    <t>16/3506/FUL</t>
  </si>
  <si>
    <t>Demolition of the existing building and erection of 2 buildings at single-storey and three-stories to provide 24 affordable residential units (sheltered accommodation for older people of the minimum age of 55) with associated external amenities, communal</t>
  </si>
  <si>
    <t>Somerville House_x000D_1 Rodney Road_x000D_Twickenham_x000D__x000D_</t>
  </si>
  <si>
    <t>TW2 7AL</t>
  </si>
  <si>
    <t>16/3552/FUL</t>
  </si>
  <si>
    <t>Conversion and extension of the existing convent buildings (following demolition of some mid-20th century extensions), together with new build apartments and houses, to provide a total of 23 residential retirement units, an estate managers office and meet</t>
  </si>
  <si>
    <t>TW10 7JH</t>
  </si>
  <si>
    <t>16/3625/FUL</t>
  </si>
  <si>
    <t>Demolition of existing car repair workshop and replacement with 1 no. ground floor B1(a) commercial unit and 1 no. 2 bed residential unit with associated landscaping, car and cycle parking.</t>
  </si>
  <si>
    <t>65 Holly Road_x000D_Twickenham_x000D_TW1 4HF_x000D_</t>
  </si>
  <si>
    <t>TW1 4HF</t>
  </si>
  <si>
    <t>16/3685/FUL</t>
  </si>
  <si>
    <t>Demolition of existing garage. Alterations to main entrance, installation of ramp, loft conversion comprising hip to gable roof extension to rear roof slope, dormer on side roof slope, enlargement of single storey rear extension and two storey side extens</t>
  </si>
  <si>
    <t>11 Tayben Avenue_x000D_Twickenham_x000D_TW2 7RA</t>
  </si>
  <si>
    <t>TW2 7RA</t>
  </si>
  <si>
    <t>16/3961/FUL</t>
  </si>
  <si>
    <t>Demolition of rear stock room and yard to create a 2 bedroom dwelling over 2 floors with one integral parking space at ground level.</t>
  </si>
  <si>
    <t>8 Barnes High Street_x000D_Barnes_x000D_London_x000D_SW13 9LW_x000D_</t>
  </si>
  <si>
    <t>SW13 9LW</t>
  </si>
  <si>
    <t>16/4127/FUL</t>
  </si>
  <si>
    <t>Conversion of property into two residential units (1 x 2 bed house and 1 x 3 bed house) with associated alterations to fenestration arrangements; Levelling of ground level; new canopy structure to east elevation and enlargement of rear terrace at ground l</t>
  </si>
  <si>
    <t>Weir Cottage_x000D_5 Broom Road_x000D_Teddington_x000D__x000D_</t>
  </si>
  <si>
    <t>TW11 9NR</t>
  </si>
  <si>
    <t>16/4193/FUL</t>
  </si>
  <si>
    <t>Demolition of existing two-storey house and erection of replacement two-storey new build house with accommodation in roof space, associated parking and landscaping.</t>
  </si>
  <si>
    <t>12 Broad Lane_x000D_Hampton_x000D_TW12 3AW</t>
  </si>
  <si>
    <t>TW12 3AW</t>
  </si>
  <si>
    <t>16/4384/FUL</t>
  </si>
  <si>
    <t>Demolition of the existing garage and erection of a new partially sunken one-bedroom, single-storey dwelling, and provision of a new boundary wall and entrance gate.</t>
  </si>
  <si>
    <t>SW14</t>
  </si>
  <si>
    <t>16/4405/FUL</t>
  </si>
  <si>
    <t>Demolition of an existing 3 bedroom bungalow and erection of a new 4 bedroom two storey dwelling (including loft accommodation) with associated landscaping works).</t>
  </si>
  <si>
    <t>46 Sixth Cross Road_x000D_Twickenham_x000D_TW2 5PB_x000D_</t>
  </si>
  <si>
    <t>TW2 5PB</t>
  </si>
  <si>
    <t>16/4553/FUL</t>
  </si>
  <si>
    <t>Demolition of existing buildings on site and erection 2 buildings (two to four-storeys in height), set around outer and inner landscaped courtyards, comprising of 6 townhouses, 35 flats and two commercial units on the High Street frontage (110 sq.m GIA) a</t>
  </si>
  <si>
    <t>63 - 71 High Street_x000D_Hampton Hill_x000D__x000D_</t>
  </si>
  <si>
    <t>TW12 1NH</t>
  </si>
  <si>
    <t>16/4587/FUL</t>
  </si>
  <si>
    <t>Proposed conversion of garden studio to one person residential studio incorporating the extension of depth and height of existing garden studio in order to create a first floor level, with installation of a rooflight to the eastern roofslope and a rooflig</t>
  </si>
  <si>
    <t>24 Christchurch Road_x000D_East Sheen_x000D_London_x000D_SW14 7AA</t>
  </si>
  <si>
    <t>SW14 7AA</t>
  </si>
  <si>
    <t>16/4635/FUL</t>
  </si>
  <si>
    <t>Construction of a three bedroom single storey dwelling with associated hard and soft landscaping, parking and access road (bollard lit)</t>
  </si>
  <si>
    <t>Land Rear Of 12 To 36_x000D_Vincam Close_x000D_Twickenham_x000D__x000D_</t>
  </si>
  <si>
    <t>16/4772/GPD15</t>
  </si>
  <si>
    <t>Change of use of first floor from B1 office use to C3 residential use comprising 9 units (8 x 1 bed and 1 x 2 bed flats)</t>
  </si>
  <si>
    <t>52 - 64 Heath Road_x000D_Twickenham_x000D__x000D_</t>
  </si>
  <si>
    <t>16/4890/FUL</t>
  </si>
  <si>
    <t>Redevelopment of site to provide for a mixed use development of 535m2 of commercial space (B1 (a), (b) and (c) and B8 use) and 20 residential units, together with car parking and landscaping</t>
  </si>
  <si>
    <t>16/4902/FUL</t>
  </si>
  <si>
    <t>Construction of a two storey, one bed dwelling-house along with associated cycle storage, car parking and landscaping.</t>
  </si>
  <si>
    <t>91 Sheen Road_x000D_Richmond_x000D_TW9 1YJ</t>
  </si>
  <si>
    <t>TW9 1YJ</t>
  </si>
  <si>
    <t>TW11 8QZ</t>
  </si>
  <si>
    <t>17/0164/GPD15</t>
  </si>
  <si>
    <t>Ground Floor_x000D_101 Holly Road_x000D_Twickenham_x000D_TW1 4HQ_x000D_</t>
  </si>
  <si>
    <t>TW1 4HQ</t>
  </si>
  <si>
    <t>17/0315/FUL</t>
  </si>
  <si>
    <t>Part change of use of ground and first floor from B1 office use to C3  residential use to provide 2 x 2 bedroom duplex units.  Alterations and extension to facilitate the provision of additional B1 office use and C3 residential use at second floor level (</t>
  </si>
  <si>
    <t>Willoughby House_x000D_439 Richmond Road_x000D_Twickenham_x000D_TW1 2AG_x000D_</t>
  </si>
  <si>
    <t>TW1 2AG</t>
  </si>
  <si>
    <t>17/0323/FUL</t>
  </si>
  <si>
    <t>Erection of a three-storey building to provide  4 two-bedroom residential units (Class C3) separate refuse facilities and altered parking layout.</t>
  </si>
  <si>
    <t>Courtyard Apartments_x000D_70B Hampton Road_x000D_Teddington_x000D__x000D_</t>
  </si>
  <si>
    <t>TW11 0JX</t>
  </si>
  <si>
    <t>17/0330/FUL</t>
  </si>
  <si>
    <t>1 no. 2 storey 6-bedroom dwellinghouse with rooms in the roof and 1 no. one storey with basement 5-bedroom dwelling house (following demolition of existing dwelling at No.58 Munster Road), and associated refuse/recycling store, cycle parking and parking a</t>
  </si>
  <si>
    <t>58 Munster Road_x000D_Teddington_x000D_TW11 9LL</t>
  </si>
  <si>
    <t>TW11 9LL</t>
  </si>
  <si>
    <t>17/0341/GPD13</t>
  </si>
  <si>
    <t>Change of use from retail (Use Class A1) to 1 residential unit (Use Class C3) with associated cycle and refuse provision.</t>
  </si>
  <si>
    <t>Teddington Garden Centre_x000D_Station Road_x000D_Teddington_x000D_TW11 9AA_x000D_</t>
  </si>
  <si>
    <t>TW11 9AA</t>
  </si>
  <si>
    <t>17/0346/FUL</t>
  </si>
  <si>
    <t>Subdivision of house (C3) to form 2 no. 2-bed flats (C3), ground floor infill side extension, to the rear of property, with windows to north elevation and hip to gable roof extension, rear facing dormer, including 2 No. front facing rooflights, following</t>
  </si>
  <si>
    <t>49 Manor Road_x000D_Richmond_x000D_TW9 1YA</t>
  </si>
  <si>
    <t>TW9 1YA</t>
  </si>
  <si>
    <t>17/0396/FUL</t>
  </si>
  <si>
    <t>Demolition of existing garages and creation of 3 x 1bed 2person flats and 1 x 2bed 3-person bungalow with associated parking and landscaping.</t>
  </si>
  <si>
    <t>Garage Site_x000D_Craig Road_x000D_Ham_x000D__x000D_</t>
  </si>
  <si>
    <t>TW10</t>
  </si>
  <si>
    <t>17/0460/FUL</t>
  </si>
  <si>
    <t>Reversion of 4no. flats to a single family dwellinghouse.</t>
  </si>
  <si>
    <t>45 Castelnau_x000D_Barnes_x000D_London_x000D_SW13 9RT</t>
  </si>
  <si>
    <t>SW13 9RT</t>
  </si>
  <si>
    <t>17/0600/FUL</t>
  </si>
  <si>
    <t>Change of use from existing open hall (D1) into 2 x residential apartments (C3). _x000D_</t>
  </si>
  <si>
    <t>2-4 _x000D_Heath Road_x000D_Twickenham_x000D_TW1 4BZ</t>
  </si>
  <si>
    <t>TW1 4BZ</t>
  </si>
  <si>
    <t>17/0733/FUL</t>
  </si>
  <si>
    <t>Alterations incorporating rear dormer, rooflights to front roofslope and external stairs to rear.  Alterations to create a 1-bed flat on the first floor, a 2-bed duplex flat on the second and third floor roof extension. Division of the rear roof terrace w</t>
  </si>
  <si>
    <t>26 Colston Road_x000D_East Sheen_x000D_London_x000D_SW14 7PG</t>
  </si>
  <si>
    <t>SW14 7PG</t>
  </si>
  <si>
    <t>17/0788/FUL</t>
  </si>
  <si>
    <t>Demolition of lock up garages to provide 1 no. detached 4 bedroom dwellinghouse with associated parking, cycle and refuse stores, new boundary fence and hard and soft landscaping.</t>
  </si>
  <si>
    <t>High Wigsell_x000D_35 Twickenham Road_x000D_Teddington_x000D__x000D_</t>
  </si>
  <si>
    <t>17/0798/FUL</t>
  </si>
  <si>
    <t>Demolition of the existing detached bungalow and all outbuildings on site together with infill of the existing ponds to facilitate the construction of a pair of four bedroom semi-detached houses with associated boundary treatment, car parking, bin storage</t>
  </si>
  <si>
    <t>25 Cedar Avenue_x000D_Twickenham_x000D_TW2 7HD</t>
  </si>
  <si>
    <t>TW2 7HD</t>
  </si>
  <si>
    <t>17/0956/FUL</t>
  </si>
  <si>
    <t>Proposed demolition of existing buildings and erection of residential-led mixed-use development and associated works.</t>
  </si>
  <si>
    <t>Rear Of_x000D_74 Church Road_x000D_Barnes_x000D_London_x000D_SW13 0DQ_x000D_</t>
  </si>
  <si>
    <t>SW13 0DQ</t>
  </si>
  <si>
    <t>17/1033/FUL</t>
  </si>
  <si>
    <t>Demolition of Lockcorp House; erection of a part four, part five-storey building comprising  9 no. student cluster flats (49 study/bedrooms in total); three car parking spaces including one disabled space, ancillary cycle and refuse storage and landscapin</t>
  </si>
  <si>
    <t>TW2 7LN</t>
  </si>
  <si>
    <t>17/1207/FUL</t>
  </si>
  <si>
    <t>Redevelopment comprising ground floor Change of Use from MOT garage (B2) to a Dental Surgery (D1) and Office (B1); and replacement (over) of 1 no. 2-bed flat with 3 no. 2-bed flats; and associated landscaping.</t>
  </si>
  <si>
    <t>12 Princes Road_x000D_Kew_x000D_Richmond_x000D_TW9 3HP_x000D_</t>
  </si>
  <si>
    <t>TW9 3HP</t>
  </si>
  <si>
    <t>17/1285/GPD15</t>
  </si>
  <si>
    <t>Change of use from B1 office to C3 residential.</t>
  </si>
  <si>
    <t>First Floor_x000D_300 - 302 Sandycombe Road_x000D_Richmond_x000D__x000D_</t>
  </si>
  <si>
    <t>TW9 3NG</t>
  </si>
  <si>
    <t>17/1286/VRC</t>
  </si>
  <si>
    <t>Variation of approved drawing nos attached to 14/0914/FUL to allow for the development of Block B as two blocks and an increase in the overall number of units from 220 to 238 and minor changes to the riverside walkway._x000D_To allow changes to the internal lay</t>
  </si>
  <si>
    <t>17/1390/FUL</t>
  </si>
  <si>
    <t>Demolition of builders storage building and erection of one bedroomed  2 storey detached dwellinghouse with basement.</t>
  </si>
  <si>
    <t>Land Adjacent To No 1_x000D_South Western Road_x000D_Twickenham_x000D__x000D_</t>
  </si>
  <si>
    <t>TW1 1LG</t>
  </si>
  <si>
    <t>17/1453/FUL</t>
  </si>
  <si>
    <t>Change of use of premises to live/work unit (mixed C3/B1(c) (sui generis)).  First floor extension. Erection of timber screening to existing roof terrace. Alterations to existing elevations.</t>
  </si>
  <si>
    <t>100 Colne Road_x000D_Twickenham_x000D_TW2 6QE_x000D_</t>
  </si>
  <si>
    <t>TW2 6QE</t>
  </si>
  <si>
    <t>17/1550/FUL</t>
  </si>
  <si>
    <t>Demolition of existing building and erection of part two storey/part four storey building to provide 9 residential flats (6 x one bed, 3 x two bed) and new basement level to facilitate provision of underground parking and associated hard and soft landscap</t>
  </si>
  <si>
    <t>The Firs_x000D_Church Grove_x000D_Hampton Wick_x000D_Kingston Upon Thames_x000D_KT1 4AL_x000D_</t>
  </si>
  <si>
    <t>KT1 4AL</t>
  </si>
  <si>
    <t>17/1621/FUL</t>
  </si>
  <si>
    <t>Conversion of First Floor Offices (B1) to Residential (C3) and Remodelling of Second Floor Flat.</t>
  </si>
  <si>
    <t>3 Union Court_x000D_Sheen Road_x000D_Richmond_x000D__x000D_</t>
  </si>
  <si>
    <t>TW9</t>
  </si>
  <si>
    <t>17/1782/FUL</t>
  </si>
  <si>
    <t>Demolition of existing two-storey detached dwelling with basement, and construction of new three-storey detached dwelling with basement.</t>
  </si>
  <si>
    <t>8 Atbara Road_x000D_Teddington_x000D_TW11 9PD</t>
  </si>
  <si>
    <t>TW11 9PD</t>
  </si>
  <si>
    <t>17/1937/FUL</t>
  </si>
  <si>
    <t>Demolition of the existing coach houses to allow for the erection of two dwellinghouses (1x 2b 4p and 1x 2b 3p) with internal cycle and refuse/recycle storages.</t>
  </si>
  <si>
    <t>2 - 3 Stable Mews_x000D_Twickenham_x000D__x000D_</t>
  </si>
  <si>
    <t>TW1 4DN</t>
  </si>
  <si>
    <t>17/1996/FUL</t>
  </si>
  <si>
    <t>Demolition of existing outbuildings and construction of 2 No. detached dwellinghouses.</t>
  </si>
  <si>
    <t>49 Clifford Avenue_x000D_East Sheen_x000D_London_x000D_SW14 7BW</t>
  </si>
  <si>
    <t>SW14 7BW</t>
  </si>
  <si>
    <t>17/2314/FUL</t>
  </si>
  <si>
    <t>Demolition of the existing two storey detached house and replacement with a new  built three storey detached house with basement with associated hard and soft landscaping.</t>
  </si>
  <si>
    <t>34 Courtlands Avenue_x000D_Hampton_x000D_TW12 3NT</t>
  </si>
  <si>
    <t>TW12 3NT</t>
  </si>
  <si>
    <t>17/2488/FUL</t>
  </si>
  <si>
    <t>Replacement dwellinghouse with associated landscaping, boundary treatment and summer house.</t>
  </si>
  <si>
    <t>32 Fife Road_x000D_East Sheen_x000D_London_x000D_SW14 7EL</t>
  </si>
  <si>
    <t>SW14 7EL</t>
  </si>
  <si>
    <t>17/2534/FUL</t>
  </si>
  <si>
    <t>Creation of a single storey rear and side extension and conversion of the two lower flats and upper maisonette into a single dwelling house</t>
  </si>
  <si>
    <t>1 Royston Road_x000D_Richmond_x000D__x000D_</t>
  </si>
  <si>
    <t>TW10 6LT</t>
  </si>
  <si>
    <t>17/2586/FUL</t>
  </si>
  <si>
    <t>Change of use from 2 no. flats back to a single family dwelling house.</t>
  </si>
  <si>
    <t>First Floor Flat_x000D_18 Percival Road_x000D_East Sheen_x000D_London_x000D_SW14 7QE_x000D_</t>
  </si>
  <si>
    <t>SW14 7QE</t>
  </si>
  <si>
    <t>17/2597/GPD15</t>
  </si>
  <si>
    <t>Conversion of East and West House from B1(a) offices to 1 x 2 bed house (C3) (West House) and 2 x 2 bed flats (C3) (East House).</t>
  </si>
  <si>
    <t>West House 108 And East House 109_x000D_South Worple Way_x000D_East Sheen_x000D_London_x000D__x000D_</t>
  </si>
  <si>
    <t>SW14 8ND</t>
  </si>
  <si>
    <t>17/2680/FUL</t>
  </si>
  <si>
    <t>Demolition of existing detached house and erection of 3no. new residential units comprising 2x 4 bedroom semi detached houses and 1x detached 5 bedroom house, together with associated landscaping and parking</t>
  </si>
  <si>
    <t>4 Warwick Close_x000D_Hampton_x000D_TW12 2TY</t>
  </si>
  <si>
    <t>TW12 2TY</t>
  </si>
  <si>
    <t>17/2693/GPD15</t>
  </si>
  <si>
    <t>Change of use from Class B1(a) office to Class C3 residential.</t>
  </si>
  <si>
    <t>246 Upper Richmond Road West_x000D_East Sheen_x000D_London_x000D_SW14 8AG_x000D_</t>
  </si>
  <si>
    <t>SW14 8AG</t>
  </si>
  <si>
    <t>17/2769/FUL</t>
  </si>
  <si>
    <t>Demolition of existing detached dwelling and construction of a new 2 storey, 5 bedroom dwelling.</t>
  </si>
  <si>
    <t>54 Sandy Lane_x000D_Petersham_x000D_Richmond_x000D_TW10 7EL_x000D_</t>
  </si>
  <si>
    <t>TW10 7EL</t>
  </si>
  <si>
    <t>17/2779/NMA</t>
  </si>
  <si>
    <t>Non Material Amendment to Planning Permission 17/2779/VRC  (Removal of condition U05665 - NS09 (Formally condition 9 - Lifetime Homes Standards) of Planning Permission 16/0523/VRC) Amendments to include internal amendments to revise housing mix in Latchme</t>
  </si>
  <si>
    <t>HMP Latchmere House_x000D_Church Road_x000D_Ham_x000D_Richmond_x000D_TW10 5HH_x000D_</t>
  </si>
  <si>
    <t>TW10 5HH</t>
  </si>
  <si>
    <t>17/2939/FUL</t>
  </si>
  <si>
    <t>Part conversion of rear shop unit and single storey side/rear extension to form a studio flat._x000D_</t>
  </si>
  <si>
    <t>54 White Hart Lane_x000D_Barnes_x000D_London_x000D_SW13 0PZ_x000D_</t>
  </si>
  <si>
    <t>SW13 0PZ</t>
  </si>
  <si>
    <t>17/2957/FUL</t>
  </si>
  <si>
    <t>Formation of additional floor of accommodation in the form of a mansard style roof extension to facilitate the conversion of existing first floor 3 bedroom flat into 2x1 bedroom flats and provision of 2x1 bedroom flats at second floor level through the ma</t>
  </si>
  <si>
    <t>4A New Broadway_x000D_Hampton Hill_x000D_Hampton_x000D_TW12 1JG_x000D_</t>
  </si>
  <si>
    <t>TW12 1JG</t>
  </si>
  <si>
    <t>17/2995/FUL</t>
  </si>
  <si>
    <t>Change of use from a House in Multiple Occupation (Use Class C4) to create three self-contained flats (Use Class C3).  Installation of rear conservation rooflight, side ground floor window and replacement windows.</t>
  </si>
  <si>
    <t>24 Larkfield Road_x000D_Richmond_x000D__x000D_</t>
  </si>
  <si>
    <t>TW9 2PF</t>
  </si>
  <si>
    <t>17/3001/GPD16</t>
  </si>
  <si>
    <t>Change of use from B8 (storage) to C3 (residential use) to create a 1 bedroom unit.</t>
  </si>
  <si>
    <t>TW11 9BN</t>
  </si>
  <si>
    <t>17/3003/GPD16</t>
  </si>
  <si>
    <t>Change of use from B8 (storage) to C3 (residential) to create 2 Studio units.</t>
  </si>
  <si>
    <t>Unit 4 To 5A_x000D_Plough Lane_x000D_Teddington_x000D__x000D_</t>
  </si>
  <si>
    <t>17/3054/FUL</t>
  </si>
  <si>
    <t>Demolition of existing garages and erection of a pair of two-storey, 3-bedroom semi-detached houses (2 no.), with associated landscaping and 4 off-street parking bays.</t>
  </si>
  <si>
    <t>Garage Site _x000D_Marys Terrace_x000D_Twickenham_x000D_TW1 3JB</t>
  </si>
  <si>
    <t>TW1 3JB</t>
  </si>
  <si>
    <t>17/3077/FUL</t>
  </si>
  <si>
    <t>Erection of a 3 storey dwellinghouse with accommodation at basement level, associated landscaping works and rear outbuilding for garage.</t>
  </si>
  <si>
    <t>4 Church Street_x000D_Twickenham_x000D_TW1 3NJ</t>
  </si>
  <si>
    <t>TW1 3NJ</t>
  </si>
  <si>
    <t>17/3132/FUL</t>
  </si>
  <si>
    <t>Demolition of existing garage and construction of a two-storey, 3-bedroom house, with accommodation in the roof space. Formation of new vehicular access and 1 off-street parking space in front on no.22.</t>
  </si>
  <si>
    <t>TW1 2JX</t>
  </si>
  <si>
    <t>17/3265/FUL</t>
  </si>
  <si>
    <t>Demolition of existing detached house and erection of a new detached single family dwellinghouse.</t>
  </si>
  <si>
    <t>Lestock House_x000D_73B Castelnau_x000D_Barnes_x000D_London_x000D_SW13 9RT_x000D_</t>
  </si>
  <si>
    <t>17/3347/FUL</t>
  </si>
  <si>
    <t>Erection of a pair of four-bedroom semi-detached dwellings together with landscaping, following demolition of existing hall building (use class D2).</t>
  </si>
  <si>
    <t>12 Westfields Avenue_x000D_Barnes_x000D_London_x000D_SW13 0AU</t>
  </si>
  <si>
    <t>SW13 0AU</t>
  </si>
  <si>
    <t>17/3402/GPD16</t>
  </si>
  <si>
    <t>Change of use from B8 (Storage) to C3 (Residential) to create 1 no. studio flat.</t>
  </si>
  <si>
    <t>Unit 1_x000D_Plough Lane_x000D_Teddington_x000D__x000D_</t>
  </si>
  <si>
    <t>17/3404/FUL</t>
  </si>
  <si>
    <t>Erection of a two storey side and single storey rear extension and change of existing C3(residential) use at first floor to facilitate the provision of B1(a) office floorspace with associated hard and soft landscaping, bin and cycle storage and 2 car park</t>
  </si>
  <si>
    <t>91 Stanley Road_x000D_Teddington_x000D_TW11 8UB</t>
  </si>
  <si>
    <t>TW11 8UB</t>
  </si>
  <si>
    <t>17/3590/FUL</t>
  </si>
  <si>
    <t>Demolition of the existing garages. Erection of 1 x 2 bed single storey house and 1 x 3 bed single storey house with basement with associated hard and soft landscaping, refuse and cycle stores.</t>
  </si>
  <si>
    <t>Garages Rear Of 48-52_x000D_Anlaby Road_x000D_Teddington_x000D__x000D_</t>
  </si>
  <si>
    <t>TW11 0PP</t>
  </si>
  <si>
    <t>17/3591/FUL</t>
  </si>
  <si>
    <t>Erection of external rear steps with railings to the property, new door on first floor side elevation to the rear (first floor) and proposed flues to the front elevation to accommodate the conversion of the existing three bedroom flat into 2x1 bed (1 pers</t>
  </si>
  <si>
    <t>94A High Street_x000D_Whitton_x000D_Twickenham_x000D_TW2 7LN_x000D_</t>
  </si>
  <si>
    <t>17/3610/FUL</t>
  </si>
  <si>
    <t>Partial demolition of existing buildings, refurbishment of  2  x commercial units (A2 use Class) on ground floor. Partial new build extensions to the roof in addition to ground, first and second floor extensions to the rear of the site to provide 2 x 2-be</t>
  </si>
  <si>
    <t>67 - 69 Barnes High Street_x000D_Barnes_x000D_London_x000D__x000D_</t>
  </si>
  <si>
    <t>SW13 9LD</t>
  </si>
  <si>
    <t>17/3667/FUL</t>
  </si>
  <si>
    <t>Demolition of existing staff accommodation caravans and storage barn and erection of replacement grooms accommodation.</t>
  </si>
  <si>
    <t>Manor Farm Riding School_x000D_Petersham Road_x000D_Petersham_x000D_Richmond_x000D_TW10 7AH_x000D_</t>
  </si>
  <si>
    <t>TW10 7AH</t>
  </si>
  <si>
    <t>17/3696/GPD16</t>
  </si>
  <si>
    <t>Change of use of premises from B8 (warehouse/distrubtion) to C3 (residential - 6 x 1 bed flats)</t>
  </si>
  <si>
    <t>1A St Leonards Road_x000D_East Sheen_x000D_London_x000D_SW14 7LY_x000D_</t>
  </si>
  <si>
    <t>SW14 7LY</t>
  </si>
  <si>
    <t>17/3795/GPD15</t>
  </si>
  <si>
    <t>Change of use from Offices (B1) to Residential (C3).</t>
  </si>
  <si>
    <t>25 Church Road_x000D_Teddington_x000D_TW11 8PF_x000D_</t>
  </si>
  <si>
    <t>TW11 8PF</t>
  </si>
  <si>
    <t>17/4005/FUL</t>
  </si>
  <si>
    <t>Installation of new shopfront, new front access door, new windows to front and rear facades, alterations to and replacement of existing fenestration, removal of external staircase at rear ground and first floor level, provision of bike store and removal o</t>
  </si>
  <si>
    <t>51 Kew Road_x000D_Richmond_x000D_TW9 2NQ</t>
  </si>
  <si>
    <t>TW9 2NQ</t>
  </si>
  <si>
    <t>17/4014/FUL</t>
  </si>
  <si>
    <t>126 Heath Road_x000D_Twickenham_x000D_TW1 4BN_x000D_</t>
  </si>
  <si>
    <t>TW1 4BN</t>
  </si>
  <si>
    <t>17/4015/FUL</t>
  </si>
  <si>
    <t>Erection of 2no. dwellings with associated cycle parking and refuse storage.</t>
  </si>
  <si>
    <t>TW9 1DN</t>
  </si>
  <si>
    <t>17/4114/PS192</t>
  </si>
  <si>
    <t>Change of use from Class C4 (House in Multiple Occupation) to C3 (residential) to provide 1 x 3 bed flat</t>
  </si>
  <si>
    <t>35A Broad Street_x000D_Teddington_x000D_TW11 8QZ_x000D_</t>
  </si>
  <si>
    <t>17/4122/FUL</t>
  </si>
  <si>
    <t>Demolition of garage and the erection of a three-storey two-bedroom detached dwelling with associated landscaping. (Re-consultation required for the following reason: Building line adjusted following a further site survey to accurately record the location</t>
  </si>
  <si>
    <t>SW13 0NX</t>
  </si>
  <si>
    <t>17/4238/FUL</t>
  </si>
  <si>
    <t>Demolition of the existing bungalow and construction of a new 6 bedroom detached house, to include external hard and soft landscaping to the front and rear, to be used as a children's home.</t>
  </si>
  <si>
    <t>105 Queens Road_x000D_Teddington_x000D_TW11 0LZ</t>
  </si>
  <si>
    <t>TW11 0LZ</t>
  </si>
  <si>
    <t>17/4268/FUL</t>
  </si>
  <si>
    <t>Demolition of existing garages and construction of a new part subterranean split level part two storey dwelling house, new landscaping to surrounding amenity space.</t>
  </si>
  <si>
    <t>41 Lonsdale Road_x000D_Barnes_x000D_London_x000D__x000D_</t>
  </si>
  <si>
    <t>SW13 9JR</t>
  </si>
  <si>
    <t>17/4292/FUL</t>
  </si>
  <si>
    <t>Proposed roof and side extension to the existing two storey residential building to provide three new apartment units and to increase the size of four of the existing units. Alterations to elevations including balconies at first and second floor.</t>
  </si>
  <si>
    <t>Cliveden House_x000D_Victoria Villas_x000D_Richmond_x000D_TW9 2JX_x000D_</t>
  </si>
  <si>
    <t>TW9 2JX</t>
  </si>
  <si>
    <t>17/4303/FUL</t>
  </si>
  <si>
    <t>Erection of a second floor roof extension to create a. two-bed flat with roof terraces</t>
  </si>
  <si>
    <t>TW11 8ST</t>
  </si>
  <si>
    <t>17/4344/FUL</t>
  </si>
  <si>
    <t>Change of use of first, second and third floors from Class A2 (offices) and Class A1 (ancillary office space) to 1 two-bedroom residential dwelling with roof terrace at fourth floor level with associated safety balustrade.</t>
  </si>
  <si>
    <t>First To Third Floors_x000D_2 The Square_x000D_Richmond_x000D__x000D_</t>
  </si>
  <si>
    <t>TW9 1DY</t>
  </si>
  <si>
    <t>17/4368/FUL</t>
  </si>
  <si>
    <t>Alterations to no. 117 to include demolition of existing two storey side extension, erection of a single storey rear extension and front porch.  New cycle store to rear. Subdivison of garden plot and demolition of existing garage at no. 117 to facilitate</t>
  </si>
  <si>
    <t>117 Rectory Grove_x000D_Hampton_x000D_TW12 1EG</t>
  </si>
  <si>
    <t>TW12 1EG</t>
  </si>
  <si>
    <t>17/4422/GPD15</t>
  </si>
  <si>
    <t>Change of use of the ground floor and accommodation above the rear workshop from Class B1(C) Light Industrial to Dwelling (Class C3).</t>
  </si>
  <si>
    <t>17/4453/FUL</t>
  </si>
  <si>
    <t>Single storey rear extension and basement extension, including lightwells to the front and rear, to create 1 no. additional new dwelling.</t>
  </si>
  <si>
    <t>286 Kew Road_x000D_Kew_x000D_Richmond_x000D_TW9 3DU_x000D_</t>
  </si>
  <si>
    <t>TW9 3DU</t>
  </si>
  <si>
    <t>17/4477/FUL</t>
  </si>
  <si>
    <t>Conversion of 2 flats into a single dwelling. Erection of a rear extension on the lower ground floor. Vertical enlargement of a rear window on the raised ground floor.</t>
  </si>
  <si>
    <t>15 Friars Stile Road_x000D_Richmond_x000D__x000D_</t>
  </si>
  <si>
    <t>TW10 6NH</t>
  </si>
  <si>
    <t>17/4517/VRC</t>
  </si>
  <si>
    <t>Variation of condition U30401 (Approved drawings) of planning permission 17/2624/FUL (Demolition of the existing four bedroom house and erection of two semi-detached, four bedroom townhouses incorporating basements) to allow for internal alterations to la</t>
  </si>
  <si>
    <t>66 Derby Road_x000D_East Sheen_x000D_London_x000D_SW14 7DP_x000D_</t>
  </si>
  <si>
    <t>SW14 7DP</t>
  </si>
  <si>
    <t>17/4606/FUL</t>
  </si>
  <si>
    <t>Construction of 2No. 3 bed dwellinghouses (including basement accommodation) with rear plot boundary alteration.</t>
  </si>
  <si>
    <t>1 Upper Ham Road_x000D_Ham_x000D_TW10 5LD_x000D__x000D_</t>
  </si>
  <si>
    <t>TW10 5LD</t>
  </si>
  <si>
    <t>18/0111/FUL</t>
  </si>
  <si>
    <t>Demolition of the existing two-storey side extension to allow for the provision of a detached two-storey (3 bedroom) dwellinghouse; subdivision of land;  associated car parking, cycle storage, refuse and recycling storage, hard and soft landscaping to bot</t>
  </si>
  <si>
    <t>1 Hospital Bridge Road_x000D_Twickenham_x000D_TW2 5UL</t>
  </si>
  <si>
    <t>TW2 5UL</t>
  </si>
  <si>
    <t>18/0216/FUL</t>
  </si>
  <si>
    <t>The division of the existing single dwelling on the upper floors into two dwellings. Rear dormer and roof lights to the front roofslope.</t>
  </si>
  <si>
    <t>34 Colston Road_x000D_East Sheen_x000D_London_x000D_SW14 7PG</t>
  </si>
  <si>
    <t>18/0268/FUL</t>
  </si>
  <si>
    <t>Demolition of the existing four bedroom house and garage and replace with a new build four bedroom house, together with associated hard and soft landscaping, cycle and refuse stores and parking.</t>
  </si>
  <si>
    <t>36 Sunnyside Road_x000D_Teddington_x000D_TW11 0RT</t>
  </si>
  <si>
    <t>TW11 0RT</t>
  </si>
  <si>
    <t>18/0282/FUL</t>
  </si>
  <si>
    <t>Demolition of the existing 2 storey residential building and single storey garages and erection of a pair of semi-detached, 3 storey (plus basement) 4 bedroom dwellings with associated private gardens and off street parking.  Creation of a new crossover a</t>
  </si>
  <si>
    <t>Upton House_x000D_19 - 20 Queens Ride_x000D_Barnes_x000D_London_x000D_SW13 0HX_x000D_</t>
  </si>
  <si>
    <t>SW13 0HX</t>
  </si>
  <si>
    <t>18/0301/FUL</t>
  </si>
  <si>
    <t>Demolition of the existing detached dwelling house and replacement with a new detached family home with associated off street parking.</t>
  </si>
  <si>
    <t>18 Cedar Heights_x000D_Petersham_x000D_Richmond_x000D_TW10 7AE_x000D_</t>
  </si>
  <si>
    <t>TW10 7AE</t>
  </si>
  <si>
    <t>18/0315/FUL</t>
  </si>
  <si>
    <t>Demolition of the existing Church Hall and the bungalow at No 44 The Avenue and erection of four dwellings (3 x 4B7P, 1 x 3B5P) (Use Class C3 Dwelling Houses); a new entrance lobby (Narthex) to All Saints' Church and a new Church Hall (Use Class D1: Non-R</t>
  </si>
  <si>
    <t>All Saints Parish Church_x000D_The Avenue_x000D_Hampton_x000D_TW12 3RG_x000D_</t>
  </si>
  <si>
    <t>TW12 3RG</t>
  </si>
  <si>
    <t>18/0318/FUL</t>
  </si>
  <si>
    <t>Change of use of existing basement area to residential (C3); part single; part two-storey rear extension (following demolition of existing rear extensions/outrigger); hip to gable and rear dormer roof extension; two rooflights to the front roofslope; deck</t>
  </si>
  <si>
    <t>Maisonette_x000D_35 Staines Road_x000D_Twickenham_x000D_TW2 5BG_x000D_</t>
  </si>
  <si>
    <t>TW2 5BG</t>
  </si>
  <si>
    <t>18/0433/FUL</t>
  </si>
  <si>
    <t>Change of Use from Respite Centre to Residential Use. To provide 1No. Studio &amp; 3No. 1 Bed Apartments, with associated Amenity Space &amp; Parking.</t>
  </si>
  <si>
    <t>26 Egerton Road_x000D_Twickenham_x000D_TW2 7SP</t>
  </si>
  <si>
    <t>TW2 7SP</t>
  </si>
  <si>
    <t>18/0449/FUL</t>
  </si>
  <si>
    <t>Replacement window on first floor front elevation to facilitate the conversion of existing 2 bed maisonette into 2 x 1bedroom flats.</t>
  </si>
  <si>
    <t>1 North Cottage_x000D_Hampton Court Road_x000D_Hampton_x000D_East Molesey_x000D_KT8 9BZ_x000D_</t>
  </si>
  <si>
    <t>KT8 9BZ</t>
  </si>
  <si>
    <t>18/0584/GPD15</t>
  </si>
  <si>
    <t>Change of use from B1c to C3 (Residential) to provide 2 x 2B4P flats.</t>
  </si>
  <si>
    <t>1 High Street_x000D_Hampton Hill_x000D__x000D_</t>
  </si>
  <si>
    <t>TW12 1NA</t>
  </si>
  <si>
    <t>18/0665/FUL</t>
  </si>
  <si>
    <t>Demolition of an existing detached bungalow, garage and outbuildings and the erection of 2No. semi-detached 3 bedroom houses with associated parking, cycle and refuse store and hard and soft landscaping. The removal of recessed entrance gates and erection</t>
  </si>
  <si>
    <t>243 Stanley Road_x000D_Twickenham_x000D_TW2 5NL</t>
  </si>
  <si>
    <t>TW2 5NL</t>
  </si>
  <si>
    <t>18/0692/FUL</t>
  </si>
  <si>
    <t>Part two-storey rear extensions with two rear gable roofs; part raising of the ridge height; removal of rear chimney; new windows (including removal) and door to the side (south elevation) at ground and first floor level; removal of side windows at ground</t>
  </si>
  <si>
    <t>83 Wensleydale Road_x000D_Hampton_x000D_TW12 2LP</t>
  </si>
  <si>
    <t>TW12 2LP</t>
  </si>
  <si>
    <t>18/0723/FUL</t>
  </si>
  <si>
    <t>Demolition of existing dwelling and the erection of a replacement two storey, 4 bedroom dwelling</t>
  </si>
  <si>
    <t>3 Queens Rise_x000D_Richmond_x000D_TW10 6HL</t>
  </si>
  <si>
    <t>TW10 6HL</t>
  </si>
  <si>
    <t>18/0737/FUL</t>
  </si>
  <si>
    <t>Change of use of rear part of ground floor from retail use (Class A1) to residential use (Class C3) to create a 1No. one-bedroom dwelling with basement accommodation excavated.</t>
  </si>
  <si>
    <t>70 White Hart Lane_x000D_Barnes_x000D_London_x000D_SW13 0PZ</t>
  </si>
  <si>
    <t>18/0743/FUL</t>
  </si>
  <si>
    <t>Demolition of the existing garage and concrete slabs and erection of 1 no. single storey two bedroom dwelling with green roof to the rear of 4 Sixth Cross Road. Demolition of existing garage to the rear of number 8 Sixth Cross Road to facilitate provision</t>
  </si>
  <si>
    <t>4 Sixth Cross Road_x000D_Twickenham_x000D_TW2 5PB_x000D_</t>
  </si>
  <si>
    <t>18/0745/FUL</t>
  </si>
  <si>
    <t>Part two-storey rear extension including Juliet balcony at ground floor level rear elevation; part lower ground floor side and rear extension to allow for the conversion of the existing dwellinghouse into 2x2 bed (1X 2B4P and 1x 2B3P flats); retention of</t>
  </si>
  <si>
    <t>149 High Street_x000D_Teddington_x000D_TW11 8HH</t>
  </si>
  <si>
    <t>TW11 8HH</t>
  </si>
  <si>
    <t>18/0771/FUL</t>
  </si>
  <si>
    <t>Erection of a 1B2P bungalow with associated hard and soft landscaping and cycle and refuse store.  Creation of dropped kerb to faclitate provision of 1 no. parking space.</t>
  </si>
  <si>
    <t>Land Adjacent To_x000D_94 Pigeon Lane_x000D_Hampton_x000D_TW12 1AF_x000D_</t>
  </si>
  <si>
    <t>TW12 1AF</t>
  </si>
  <si>
    <t>18/0860/GPD15</t>
  </si>
  <si>
    <t>Change of use from B1(c) to C3 to provide seven new self-contained studio residential dwellings.</t>
  </si>
  <si>
    <t>2 Elmfield Avenue_x000D_Teddington_x000D_TW11 8BS_x000D_</t>
  </si>
  <si>
    <t>TW11 8BS</t>
  </si>
  <si>
    <t>18/0866/FUL</t>
  </si>
  <si>
    <t>Extension and alterations to existing 2 no. retail units and 1 no. 3-bedroom residential unit to provide 1 no. A1/A2/B1 unit and 5 no. residential units, including provision of lower ground floor level and rear dormers.</t>
  </si>
  <si>
    <t>422 Upper Richmond Road West_x000D_East Sheen_x000D_London_x000D__x000D_</t>
  </si>
  <si>
    <t>TW10 5DY</t>
  </si>
  <si>
    <t>Construction of additional storey, two storey front extension, replacement windows and doors on all elevations and alterations to external materials on elevations to facilitate the change of use of building and 6 no. parking spaces from offices (Class B1(</t>
  </si>
  <si>
    <t>TW12 1RN</t>
  </si>
  <si>
    <t>18/0929/FUL</t>
  </si>
  <si>
    <t>Replacement shopfront and new entrance door.  New doors/windows to the side and rear elevation of the existing rear extension.   Change of use of the front part of ground floor level from restaurant (Class A3) to retail (Class A1).  First floor rear exten</t>
  </si>
  <si>
    <t>195 High Street_x000D_Hampton Hill_x000D_TW12 1NL</t>
  </si>
  <si>
    <t>18/0946/FUL</t>
  </si>
  <si>
    <t>Conversion of Second Floor Flat into 2 no. x 1-bedroom Flats</t>
  </si>
  <si>
    <t>Second Floor Flat _x000D_302 Sandycombe Road_x000D_Richmond_x000D_TW9 3NG</t>
  </si>
  <si>
    <t>18/1022/FUL</t>
  </si>
  <si>
    <t>Change of use of 1st floor from C3 (Residential) use to D1 use (Dental Surgery). Replacement 5 no. windows on second floor front elevation.</t>
  </si>
  <si>
    <t>Elmfield House_x000D_High Street_x000D_Teddington_x000D_TW11 8EW_x000D_</t>
  </si>
  <si>
    <t>18/1038/FUL</t>
  </si>
  <si>
    <t>Partial demolition and alterations to the existing building and the erection of 3 x 3-bedroom new build houses on the eastern part of the site, with associated parking and landscaping.</t>
  </si>
  <si>
    <t>21A St Leonards Road_x000D_East Sheen_x000D_London_x000D_SW14 7LY_x000D_</t>
  </si>
  <si>
    <t>18/1064/GPD15</t>
  </si>
  <si>
    <t>Change of use from offices (B1) to residential (C3)</t>
  </si>
  <si>
    <t>18/1114/FUL</t>
  </si>
  <si>
    <t>Proposed extension at roof level and 3 storey rear staircase extension to facilitate the creation of 1 no. 1B2P flat.  Reconfiguration of existing 2 x 2 bed maisonettes into 2 x 2 bed flats.  Alterations to external elevations of the property.  Provsion o</t>
  </si>
  <si>
    <t>TW12 1LF</t>
  </si>
  <si>
    <t>18/1175/FUL</t>
  </si>
  <si>
    <t>Construction of 3 front roof dormer windows to facilitate the creation of a new two-bedroom flat in the roof space, including the alteration to the layout of flat 19 (resulting in a decrease in size) to provide access.</t>
  </si>
  <si>
    <t>17 - 20 Tersha Street_x000D_Richmond_x000D__x000D_</t>
  </si>
  <si>
    <t>TW9 2LY</t>
  </si>
  <si>
    <t>18/1248/FUL</t>
  </si>
  <si>
    <t>Conversion, refurbishment and extension of existing tyre shop with maisonette above (C3) into two self-contained one bedroom flats (C3).</t>
  </si>
  <si>
    <t>1 Trinity Road_x000D_Richmond_x000D_TW9 2LD</t>
  </si>
  <si>
    <t>TW9 2LD</t>
  </si>
  <si>
    <t>18/1360/GPD15</t>
  </si>
  <si>
    <t>Change of use of ground floor from B1 (office) to C3 (dwellinghouse) to provide a 1 bedroom unit.</t>
  </si>
  <si>
    <t>1 Coval Passage_x000D_East Sheen_x000D_London_x000D_SW14 7RE_x000D_</t>
  </si>
  <si>
    <t>SW14 7RE</t>
  </si>
  <si>
    <t>TW2 5JL</t>
  </si>
  <si>
    <t>18/1442/FUL</t>
  </si>
  <si>
    <t>Demolition of the existing outbuilding to the rear of no.48 Fourth Cross Road accessed via Rutland Road and construction of 1x2 bedroom dwelling including basement, with associated car parking, cycle parking and recycle/refuse storage.</t>
  </si>
  <si>
    <t>Land Rear Of_x000D_48 Fourth Cross Road_x000D_Twickenham_x000D__x000D_</t>
  </si>
  <si>
    <t>TW2 5ER</t>
  </si>
  <si>
    <t>18/1446/FUL</t>
  </si>
  <si>
    <t>Demolition of existing single family dwelling and erection of a replacement two-storey dwelling house, with accommodation in the mansard roof.</t>
  </si>
  <si>
    <t>32 Albion Road_x000D_Twickenham_x000D_TW2 6QJ</t>
  </si>
  <si>
    <t>TW2 6QJ</t>
  </si>
  <si>
    <t>18/1566/FUL</t>
  </si>
  <si>
    <t>Second floor rear roof extension, replacement windows on first floor rear and side elevations, 2 no. rooflights on front roof slope to facilitate the conversion of existing 3 bed dwelling house to form 2x 2 bed flats and 1x 1 bed flat and associated cycle</t>
  </si>
  <si>
    <t>16 Whitton Road_x000D_Twickenham_x000D_TW1 1BJ</t>
  </si>
  <si>
    <t>TW1 1BJ</t>
  </si>
  <si>
    <t>18/1569/FUL</t>
  </si>
  <si>
    <t>Reversion of to two self-contained flats into single family dwelling house.</t>
  </si>
  <si>
    <t>14 Norman Avenue_x000D_Twickenham_x000D_TW1 2LY</t>
  </si>
  <si>
    <t>TW1 2LY</t>
  </si>
  <si>
    <t>18/1619/FUL</t>
  </si>
  <si>
    <t>Erection of rear roof extension with roof lights to front roof slope and conversion of first floor flat and new roof space into two self-contained flats.</t>
  </si>
  <si>
    <t>135A Sheen Lane_x000D_East Sheen_x000D_London_x000D_SW14 8AE</t>
  </si>
  <si>
    <t>SW14 8AE</t>
  </si>
  <si>
    <t>18/1722/GPD13</t>
  </si>
  <si>
    <t>Change of use from A1(Retail) to C3 (Residential) to create a two bedroom flat.</t>
  </si>
  <si>
    <t>Ground Floor_x000D_204 Stanley Road_x000D_Teddington_x000D_TW11 8UE_x000D_</t>
  </si>
  <si>
    <t>TW11 8UE</t>
  </si>
  <si>
    <t>18/1743/FUL</t>
  </si>
  <si>
    <t>Subdivision of existing curtilage at 168 Broom Road; alterations to existing garage to the rear of the site comprising single storey side extension; two rear dormer roof extensions; two rooflights to the front roofslope and fenestration alterations to fac</t>
  </si>
  <si>
    <t>168 Broom Road_x000D_Teddington_x000D_TW11 9PQ_x000D_</t>
  </si>
  <si>
    <t>TW11 9PQ</t>
  </si>
  <si>
    <t>18/1767/FUL</t>
  </si>
  <si>
    <t>Alterations to the existing shopfront and reduction to ground floor floorspace to facilitate the re-provision of a Class A2 use at ground floor level.  _x000D_Change of use of existing A2 to C3 (Residential) Use at part ground level and first floor level.  Repl</t>
  </si>
  <si>
    <t>73 High Street_x000D_Hampton Hill_x000D_TW12 1NH_x000D_</t>
  </si>
  <si>
    <t>18/1808/FUL</t>
  </si>
  <si>
    <t>Demolition of existing building in Use Class B8 (storage and distribution) and change of use of land to C3 (residential) use.  Erection of a part two storey part single storey building to provide 4 bed (4B8P) dwellinghouse with associated parking, hard an</t>
  </si>
  <si>
    <t>TW11 8AP</t>
  </si>
  <si>
    <t>18/1817/GPD15</t>
  </si>
  <si>
    <t>Change of use from an office (Use Class B1(a)) to residential (Use Class C3) to provide 1 x 4 bed dwellinghouse.</t>
  </si>
  <si>
    <t>9 Elmtree Road_x000D_Teddington_x000D_TW11 8SJ_x000D_</t>
  </si>
  <si>
    <t>TW11 8SJ</t>
  </si>
  <si>
    <t>18/1911/FUL</t>
  </si>
  <si>
    <t>First floor side extension and internal alterations (loss of floor space to existing first floor flat) in connection with the formation of an additional studio flat.</t>
  </si>
  <si>
    <t>74 Copthall Gardens_x000D_Twickenham_x000D_TW1 4HJ_x000D__x000D_</t>
  </si>
  <si>
    <t>TW1 4HJ</t>
  </si>
  <si>
    <t>18/2038/FUL</t>
  </si>
  <si>
    <t>Demolition of existing building and construction of new building with basement.</t>
  </si>
  <si>
    <t>33 Parke Road_x000D_Barnes_x000D_London_x000D_SW13 9NJ</t>
  </si>
  <si>
    <t>SW13 9NJ</t>
  </si>
  <si>
    <t>18/2114/FUL</t>
  </si>
  <si>
    <t>Two-storey rear extension, rear roof extension and conversion of the rear part of the ground floor shop; in connection with the use of the property as a ground floor retail unit, 1x two-bedroom flat and 2 x one-bedroom flats.</t>
  </si>
  <si>
    <t>7 Barnes High Street_x000D_Barnes_x000D_London_x000D_SW13 9LW</t>
  </si>
  <si>
    <t>18/2235/VRC</t>
  </si>
  <si>
    <t>Removal of Condition U35386 (Residential-Ancillary Accommodation) and vary condition U35387 (Mixed use A4/C1) of planning permission 17/2301/FUL to exclude the reference to the stable block.</t>
  </si>
  <si>
    <t>Jolly Coopers _x000D_16 High Street_x000D_Hampton_x000D_TW12 2SJ</t>
  </si>
  <si>
    <t>TW12 2SJ</t>
  </si>
  <si>
    <t>18/2296/ES191</t>
  </si>
  <si>
    <t>Use of the ground floor (left annex) as a self-contained dwelling (C3).</t>
  </si>
  <si>
    <t>706A Hanworth Road_x000D_Whitton_x000D_Hounslow_x000D_TW4 5NT_x000D_</t>
  </si>
  <si>
    <t>18/2322/FUL</t>
  </si>
  <si>
    <t>Demolition of existing single-storey rear lean-to extension and formation of new external patio and other external alterations to elevations.  Change of use of rear part of ground floor level from A1(retail) to C3 (residential) to faciliate its conversion</t>
  </si>
  <si>
    <t>300 - 302 Sandycombe Road_x000D_Richmond_x000D_TW9 3NG_x000D_</t>
  </si>
  <si>
    <t>18/2328/GPD15</t>
  </si>
  <si>
    <t>Change of use from B1 to C3 (1No. studio flat and 2No. one bed apartments).</t>
  </si>
  <si>
    <t>4 Udney Park Road_x000D_Teddington_x000D_TW11 9BG_x000D_</t>
  </si>
  <si>
    <t>TW11 9BG</t>
  </si>
  <si>
    <t>18/2494/FUL</t>
  </si>
  <si>
    <t>Demolition of an existing dwelling and erection of 2no. two-storey three-bedroom dwelling houses with roof space accommodation  and associated landscaping. Replacement of front boundary wall. Removal of crossover and closure of vehicular access.</t>
  </si>
  <si>
    <t>4 West Temple Sheen_x000D_East Sheen_x000D_London_x000D_SW14 7RT</t>
  </si>
  <si>
    <t>SW14 7RT</t>
  </si>
  <si>
    <t>18/2620/FUL</t>
  </si>
  <si>
    <t>Single storey rear extension to facilitate the provision of 1 x studio flat including secure bicycle storage for the proposed new unit and the existing ground floor and first floor units in the existing building.</t>
  </si>
  <si>
    <t>Ground Floor _x000D_204 Stanley Road_x000D_Teddington_x000D_TW11 8UE</t>
  </si>
  <si>
    <t>18/2716/GPD13</t>
  </si>
  <si>
    <t>Change of use of premises from a A1 use to to C3 (residential use - 2 no studio flats and 1 x 1 bed flat with existing first floor flat above no. 561 to remain)</t>
  </si>
  <si>
    <t>561 - 563 Upper Richmond Road West_x000D_East Sheen_x000D_London_x000D_SW14 7ED_x000D_</t>
  </si>
  <si>
    <t>SW14 7ED</t>
  </si>
  <si>
    <t>18/2928/FUL</t>
  </si>
  <si>
    <t>Change of use of ancillary A3 accommodation on 1st and 2nd floors to create 1No. 3bed self-contained flat (C3 use) and installation of a rear door and railings at first floor level.</t>
  </si>
  <si>
    <t>20 - 22 High Street_x000D_Teddington_x000D_TW11 8EW_x000D_</t>
  </si>
  <si>
    <t>18/2943/FUL</t>
  </si>
  <si>
    <t>Construction of part second floor extension to facilitate the creation of 6No. one bedroom flats with associated alterations, new bin and cycle storage and associated car parking.</t>
  </si>
  <si>
    <t>A1 - A3 Kingsway_x000D_Oldfield Road_x000D_Hampton_x000D_TW12 2HD</t>
  </si>
  <si>
    <t>TW12 2HE</t>
  </si>
  <si>
    <t>18/3003/FUL</t>
  </si>
  <si>
    <t>Part single, part two-storey rear extension to facilitate the creation of a 1No. 2-bedroom (3 person) dwellinghouse with associated hard and soft landscaping, new boundary railings, sliding gate and timber fencing, cycle, refuse and recycle storage and fo</t>
  </si>
  <si>
    <t>391 St Margarets Road_x000D_Twickenham_x000D_Isleworth_x000D_TW7 7BZ_x000D_</t>
  </si>
  <si>
    <t>TW7 7BZ</t>
  </si>
  <si>
    <t>18/3195/GPD15</t>
  </si>
  <si>
    <t>Change of use of first and second floor B1(a) office accommodation to 1 x three bedroom C3 residential unit.</t>
  </si>
  <si>
    <t>75 Sheen Lane_x000D_East Sheen_x000D_London_x000D_SW14 8AD_x000D_</t>
  </si>
  <si>
    <t>18/3285/FUL</t>
  </si>
  <si>
    <t>Demolition of existing house and construction of a new 5 bed house with basement</t>
  </si>
  <si>
    <t>74 Lowther Road_x000D_Barnes_x000D_London_x000D_SW13 9NU</t>
  </si>
  <si>
    <t>SW13 9NU</t>
  </si>
  <si>
    <t>18/3460/FUL</t>
  </si>
  <si>
    <t>Infill of internal void with new roof section over to facilitate conversion of existing three-bedroom dwelling (flat) above a retail unit to 2no. one-bed dwellings (flats) above retail unit._x000D_</t>
  </si>
  <si>
    <t>20A Red Lion Street_x000D_Richmond_x000D_TW9 1RW</t>
  </si>
  <si>
    <t>TW9 1RW</t>
  </si>
  <si>
    <t>18/3515/FUL</t>
  </si>
  <si>
    <t>Conversion of first and second floor flat and construction of rear dormer roof extension to provide 4no. (3 x 1B1P and 1 x 2B3P) residential dwellings and other alterations.</t>
  </si>
  <si>
    <t>311 Upper Richmond Road West_x000D_East Sheen_x000D_London_x000D_SW14 8QR_x000D_</t>
  </si>
  <si>
    <t>SW14 8QR</t>
  </si>
  <si>
    <t>18/3613/GPD15</t>
  </si>
  <si>
    <t>Change of use from office B1(a) to C3 (Resdiential) use to provide 1 x 1 bed dwellinghouse.</t>
  </si>
  <si>
    <t>108 Shacklegate Lane_x000D_Teddington_x000D_TW11 8SH_x000D_</t>
  </si>
  <si>
    <t>TW11 8SH</t>
  </si>
  <si>
    <t>18/3696/FUL</t>
  </si>
  <si>
    <t>Change of use of existing A2 (Financial and professional services) to C3 (Residential) to create 1No. 1 bed flat; Fenestration alterations; Insertion of rooflights to single storey front projection and single storey side/rear extension.</t>
  </si>
  <si>
    <t>192 Heath Road_x000D_Twickenham_x000D_TW2 5TX</t>
  </si>
  <si>
    <t>TW2 5TX</t>
  </si>
  <si>
    <t>18/3768/FUL</t>
  </si>
  <si>
    <t>Demolition of two existing workshop buildings. Change of use from current vacant B1 use to C3. Construction of 2No. semi-detached 5-bedroom family houses consisting of 2 storeys plus loft space with integral garaging.  Associated hard &amp; soft landscaping t</t>
  </si>
  <si>
    <t>58 Oldfield Road_x000D_Hampton_x000D_TW12 2AE</t>
  </si>
  <si>
    <t>TW12 2AE</t>
  </si>
  <si>
    <t>18/3804/FUL</t>
  </si>
  <si>
    <t>Demolition of buildings on site and construction of a 3 storey building fronting Station Road, comprising 254sqm ground floor light industrial use (B1c Use Class) with 7 apartments above (5No. 2B4P flats and 2No. 1B2P flats) and a 2 storey building fronti</t>
  </si>
  <si>
    <t>139 - 143 Station Road_x000D_Hampton_x000D_TW12 2AL_x000D_</t>
  </si>
  <si>
    <t>TW12 2AL</t>
  </si>
  <si>
    <t>18/3815/GPD15</t>
  </si>
  <si>
    <t>Change of use of two detached buildings and the associated curtilage from light industrial use (Class B1(c)) to residential use (Class C3) to provide 7 x 1 bedroom units and 1 x 2 bedroom unit.</t>
  </si>
  <si>
    <t>42 - 42A High Street_x000D_Hampton Wick_x000D_Kingston Upon Thames_x000D_KT1 4DB_x000D_</t>
  </si>
  <si>
    <t>KT1 4DB</t>
  </si>
  <si>
    <t>18/3930/FUL</t>
  </si>
  <si>
    <t>Demolition of existing garage and erection of 1No. 2 storey with habitable roofspace 4 bed dwelling with associated hard and soft landscaping. Alterations to existing crossover and creation of a new crossover in front of No.38 Langham Road to facilitate p</t>
  </si>
  <si>
    <t>38 Langham Road_x000D_Teddington_x000D_TW11 9HQ</t>
  </si>
  <si>
    <t>TW11 9HQ</t>
  </si>
  <si>
    <t>18/3941/GPD15</t>
  </si>
  <si>
    <t>Change of use from office (B1) to three residential units (C3), with associated car parking provision.</t>
  </si>
  <si>
    <t>Sherwood House_x000D_Forest Road_x000D_Kew_x000D_TW9 3BY_x000D_</t>
  </si>
  <si>
    <t>TW9 3BY</t>
  </si>
  <si>
    <t>18/3950/FUL</t>
  </si>
  <si>
    <t>(1) Conversion of the existing health facilities (use class D1) to a mixed-use development providing 71 no. residential apartments (use class C3) and 500 sqm of D1 (Health) floorspace.  _x000D_(2) Restoration, alteration, extensions and demolition (mainly of la</t>
  </si>
  <si>
    <t>Richmond Royal Hospital (Original Block)_x000D_Kew Foot Road_x000D_Richmond_x000D_TW9 2TE_x000D_</t>
  </si>
  <si>
    <t>TW9 2TE</t>
  </si>
  <si>
    <t>18/3952/FUL</t>
  </si>
  <si>
    <t>Replacement of existing dwelling with 1 no. 2 storey with accommodation in the roof (5B10P) dwellinghouse and new pedestrian gate.</t>
  </si>
  <si>
    <t>45 Ormond Crescent_x000D_Hampton_x000D_TW12 2TJ</t>
  </si>
  <si>
    <t>TW12 2TJ</t>
  </si>
  <si>
    <t>18/3954/FUL</t>
  </si>
  <si>
    <t>Demolition of existing two-storey dwelling house and construction of replacement 7-bedroom, 2-storey dwelling house (with accommodation in the roof space) and associated landscaping and new front boundary treatment.</t>
  </si>
  <si>
    <t>20 Sheen Common Drive_x000D_Richmond_x000D_TW10 5BN</t>
  </si>
  <si>
    <t>TW10 5BN</t>
  </si>
  <si>
    <t>18/4125/FUL</t>
  </si>
  <si>
    <t>Alterations and extensions to existing building comprising 1) single storey side/rear extension, 2) new gable roof extension, new window, pitched roof to existing two storey bay window and 1 rooflight to front elevation; 3) dormer roof extension to main r</t>
  </si>
  <si>
    <t>85 Connaught Road_x000D_Teddington_x000D_TW11 0QQ_x000D_</t>
  </si>
  <si>
    <t>TW11 0QQ</t>
  </si>
  <si>
    <t>18/4138/FUL</t>
  </si>
  <si>
    <t>Demolition of existing dwelling and construction of two-storey five-bedroom (10-Person) dwelling with basement and associated landscaping and refuse/recycling and cycle storage.</t>
  </si>
  <si>
    <t>2 West Park Avenue_x000D_Kew_x000D_Richmond_x000D_TW9 4AL_x000D_</t>
  </si>
  <si>
    <t>TW9 4AL</t>
  </si>
  <si>
    <t>18/4183/FUL</t>
  </si>
  <si>
    <t>Demolition of existing garage compound and erection of one detached dwelling with 2 parking spaces, turning area, landscaping and tree planting.</t>
  </si>
  <si>
    <t>Garage Site_x000D_Rosslyn Avenue/Treen Avenue_x000D_Barnes_x000D_London_x000D_SW13 0JT</t>
  </si>
  <si>
    <t>SW13 0JT</t>
  </si>
  <si>
    <t>18/4259/FUL</t>
  </si>
  <si>
    <t>Reversion of existing block of two maisonettes to  single dwelling house, replacement of existing rear dormer with mansard roof and two dormers to rear elevation, addition of green sedum roof to new mansard and replacement of front elevation roof light wi</t>
  </si>
  <si>
    <t>44 Nassau Road_x000D_Barnes_x000D_London_x000D_SW13 9QE_x000D_</t>
  </si>
  <si>
    <t>SW13 9QE</t>
  </si>
  <si>
    <t>19/0092/FUL</t>
  </si>
  <si>
    <t>Single-storey extension and conversion of the existing granny annexe to provide a new 1 bedroom, 2 person dwelling with associated new landscaping.</t>
  </si>
  <si>
    <t>11 Grasmere Avenue_x000D_Whitton_x000D_Hounslow_x000D_TW3 2JG_x000D_</t>
  </si>
  <si>
    <t>TW3 2JG</t>
  </si>
  <si>
    <t>19/0111/FUL</t>
  </si>
  <si>
    <t>Erection of an independent senior living extra care building comprising of 28 units (following demolition of existing care home) at 12 - 14 Station Road, the refurbishment and renovation of Nos.13 and 23 - 33 Lower Teddington Road (including the erection</t>
  </si>
  <si>
    <t>12 To 14 Station Road And 13 And 19 To 33_x000D_Lower Teddington Road_x000D_Hampton Wick_x000D__x000D_</t>
  </si>
  <si>
    <t>KT1</t>
  </si>
  <si>
    <t>19/0141/ES191</t>
  </si>
  <si>
    <t>Continued use of part of the property (excluding Unit 1) as 2No. flats in multiple occupation for upto 6 people.</t>
  </si>
  <si>
    <t>The Boathouse_x000D_Ranelagh Drive_x000D_Twickenham_x000D_TW1 1QZ_x000D_</t>
  </si>
  <si>
    <t>TW1 1QZ</t>
  </si>
  <si>
    <t>19/0171/GPD15</t>
  </si>
  <si>
    <t>Change of use from B1 (Offices) to C3(a) (Dwellings) (2 x 2 bed).</t>
  </si>
  <si>
    <t>62 Glentham Road_x000D_Barnes_x000D_London_x000D_SW13 9JJ_x000D_</t>
  </si>
  <si>
    <t>SW13 9JJ</t>
  </si>
  <si>
    <t>19/0175/FUL</t>
  </si>
  <si>
    <t>Demolition of existing one-bedroom, two-storey dwelling and construction of one-bedroom, one-person single-storey dwelling.</t>
  </si>
  <si>
    <t>The Haven _x000D_Eel Pie Island_x000D_Twickenham_x000D_TW1 3DY</t>
  </si>
  <si>
    <t>TW1 3DY</t>
  </si>
  <si>
    <t>19/0181/GPD15</t>
  </si>
  <si>
    <t>Change of use from B1 (Offices) to C3(a) (Dwellings) (1 x 1 bed).</t>
  </si>
  <si>
    <t>95 South Worple Way_x000D_East Sheen_x000D_London_x000D_SW14 8ND_x000D_</t>
  </si>
  <si>
    <t>19/0228/FUL</t>
  </si>
  <si>
    <t>Division of the existing dwelling house into two residential units in the form of semi detached houses. The demolition of the existing adjoined garage and alterations to fenestration.</t>
  </si>
  <si>
    <t>173 Kew Road_x000D_Richmond_x000D_TW9 2BB</t>
  </si>
  <si>
    <t>TW9 2BB</t>
  </si>
  <si>
    <t>19/0338/FUL</t>
  </si>
  <si>
    <t>Demolition of existing 3-bedroom bungalow and erection of a new 3-bedroom detached house with basement level.</t>
  </si>
  <si>
    <t>48 Fourth Cross Road_x000D_Twickenham_x000D_TW2 5EL</t>
  </si>
  <si>
    <t>TW2 5EL</t>
  </si>
  <si>
    <t>19/0347/GPD15</t>
  </si>
  <si>
    <t>Change of use from B1(a) Office use to C3 Residential use to provide 3 x 1 bed and 1 x 2 bed flats with associated internal refuse and cycle storage.</t>
  </si>
  <si>
    <t>Albion House_x000D_Colne Road_x000D_Twickenham_x000D_TW2 6QL_x000D_</t>
  </si>
  <si>
    <t>TW2 6QL</t>
  </si>
  <si>
    <t>19/0382/FUL</t>
  </si>
  <si>
    <t>Erection of two-storey detached dwellinghouse and basement with sunken courtyard and green wall.  New brick wall and pedestrian gate to Popes Avenue frontage, new parking and hard and soft landscaping.</t>
  </si>
  <si>
    <t>Ajanta _x000D_13 Walpole Gardens_x000D_Twickenham_x000D_TW2 5SL</t>
  </si>
  <si>
    <t>TW2 5SL</t>
  </si>
  <si>
    <t>19/0386/FUL</t>
  </si>
  <si>
    <t>Demolition of the existing self-contained single-storey detached dwelling and construction of replacement 2 storey dwelling with associated landscaping and boundary treatment alteration.</t>
  </si>
  <si>
    <t>10 Constance Road_x000D_Twickenham_x000D_TW2 7JH</t>
  </si>
  <si>
    <t>TW2 7JH</t>
  </si>
  <si>
    <t>19/0391/FUL</t>
  </si>
  <si>
    <t>Demolition all buildings on site and the erection of a three-storey building and a part one, two-storey building comprising (3 x 1 bedroom and 4 x 2 bedroom) flats and approximately 805 sqm of flexible B1/D1 and flexible B1/D2 commercial floorspace, surfa</t>
  </si>
  <si>
    <t>26-28 _x000D_Priests Bridge_x000D_East Sheen_x000D_London_x000D_SW14 8TA</t>
  </si>
  <si>
    <t>SW14 8TA</t>
  </si>
  <si>
    <t>19/0414/FUL</t>
  </si>
  <si>
    <t>Erection of 2No 3-bed, 6-person houses with associated hard and soft landscaping, cycle and refuse stores and car parking on land to rear of 56 and 58 Harvey Road.</t>
  </si>
  <si>
    <t>56 - 58 Harvey Road_x000D_Whitton_x000D__x000D_</t>
  </si>
  <si>
    <t>TW4 5LU</t>
  </si>
  <si>
    <t>19/0475/FUL</t>
  </si>
  <si>
    <t>1 - 2 Archer Mews_x000D_Hampton Hill_x000D_TW12 1RN_x000D_</t>
  </si>
  <si>
    <t>19/0551/FUL</t>
  </si>
  <si>
    <t>Convert 2 flats back to one family house. Proposed pitched side infill extension adjacent neighbouring infill extension with glazed rooflight. Proposed loft conversion with full width rear dormer, partial dormer to outrigger and rooflights.</t>
  </si>
  <si>
    <t>32 Selwyn Avenue_x000D_Richmond_x000D_TW9 2HA_x000D_</t>
  </si>
  <si>
    <t>TW9 2HA</t>
  </si>
  <si>
    <t>19/0739/FUL</t>
  </si>
  <si>
    <t>Reinstatement of Flat 9 on Ground Floor at Clarendon House, as consented in Planning Approval 02/1505. (Since 2003 the accommodation has been used as part of Flat 1 to provide a family-sized flat)</t>
  </si>
  <si>
    <t>Flat 1_x000D_Clarendon Gardens_x000D_23 Kew Gardens Road_x000D_Kew_x000D_Richmond_x000D_TW9 3HD_x000D_</t>
  </si>
  <si>
    <t>TW9 3HD</t>
  </si>
  <si>
    <t>19/0772/GPD15</t>
  </si>
  <si>
    <t>Change of use of B1(a) offices on ground floor level to c3 (Residential) to provide 3 x 1 bed self-contained residential apartments.</t>
  </si>
  <si>
    <t>28 Second Cross Road_x000D_Twickenham_x000D_TW2 5RF_x000D_</t>
  </si>
  <si>
    <t>19/0823/GPD13</t>
  </si>
  <si>
    <t>203 Sandycombe Road_x000D_Richmond_x000D_TW9 2EW_x000D_</t>
  </si>
  <si>
    <t>TW9 2EW</t>
  </si>
  <si>
    <t>19/0847/FUL</t>
  </si>
  <si>
    <t>Demolition of existing bungalow and garage and construction of a new two-storey four bedroom house, with associated hard and soft landscaping, cycle and refuse stores and parking.</t>
  </si>
  <si>
    <t>8 St Albans Gardens_x000D_Teddington_x000D_TW11 8AE</t>
  </si>
  <si>
    <t>TW11 8AE</t>
  </si>
  <si>
    <t>19/0867/FUL</t>
  </si>
  <si>
    <t>Conversion of ground and first floor store rooms and single-storey extension to form a new maisonette.</t>
  </si>
  <si>
    <t>383 St Margarets Road_x000D_Twickenham_x000D_TW1 1PP</t>
  </si>
  <si>
    <t>TW1 1PP</t>
  </si>
  <si>
    <t>19/0893/FUL</t>
  </si>
  <si>
    <t>Change of use of ground floor from dental surgery (D1 use class) to 1 no. residential dwelling (C3 use), demolition of side garage, alterations to side extension and fenestration.</t>
  </si>
  <si>
    <t>320 Kew Road_x000D_Kew_x000D_Richmond_x000D_TW9 3DU_x000D_</t>
  </si>
  <si>
    <t>19/0911/FUL</t>
  </si>
  <si>
    <t>Proposed construction of additional floor level to create 2 no. additional two bed flats, together with a three storey side extension in the form of a bay window, change to existing fenestration and addition of 8 no. balconies at first and second floor le</t>
  </si>
  <si>
    <t>KT2 4HF</t>
  </si>
  <si>
    <t>19/0950/FUL</t>
  </si>
  <si>
    <t>Change of use of first, second and part ground floors from retail and associated storage to a 1 bedroom flat, together with internal alterations and installation of a new door to ground floor side elevation (to front side alleyway).</t>
  </si>
  <si>
    <t>11 Paved Court_x000D_Richmond_x000D_TW9 1LZ</t>
  </si>
  <si>
    <t>TW9 1LZ</t>
  </si>
  <si>
    <t>19/0954/VRC</t>
  </si>
  <si>
    <t>Minor material amendment to application ref 16/3290/FUL (Partial demolition of an existing building and the creation of 3 new dwelling houses and associated works) by variation of appeal decision condition 2 (approved drawing numbers) to allow for externa</t>
  </si>
  <si>
    <t>45 The Vineyard_x000D_Richmond_x000D_TW10 6AS_x000D_</t>
  </si>
  <si>
    <t>TW10 6AS</t>
  </si>
  <si>
    <t>19/0974/FUL</t>
  </si>
  <si>
    <t>Two-storey side/rear extension with accommodation in the roof, removal of external staircase to facilitate the conversion of existing dwellinghouse into 7 self-contained flats (4 x 1 bed and 3 x 2 bed) and associated cycle and refuse stores.</t>
  </si>
  <si>
    <t>Fairlight_x000D_4 Church Grove_x000D_Hampton Wick_x000D_Kingston Upon Thames_x000D_KT1 4AL_x000D_</t>
  </si>
  <si>
    <t>19/1029/FUL</t>
  </si>
  <si>
    <t>Demolition of existing single-storey side garage and workroom. Alterations to no. 67 comprising single storey rear extension, replacement roof, rear dormer roof extension and 2 no. rooflight on front roof slope. Erection of a new two-storey 4 bedroom dwel</t>
  </si>
  <si>
    <t>67 Park Road_x000D_Hampton Hill_x000D_TW12 1HU</t>
  </si>
  <si>
    <t>TW12 1HU</t>
  </si>
  <si>
    <t>19/1033/GPD23</t>
  </si>
  <si>
    <t>Unit 1 Hampton Works Rear Of_x000D_119 Sheen Lane_x000D_East Sheen_x000D_London_x000D__x000D_</t>
  </si>
  <si>
    <t>19/1098/FUL</t>
  </si>
  <si>
    <t>Demolition of detached house, construction of four classrooms and a multi use hall complete with change of use from residential to education.</t>
  </si>
  <si>
    <t>190 Sheen Lane_x000D_East Sheen_x000D_London_x000D_SW14 8LF_x000D_</t>
  </si>
  <si>
    <t>SW14 8LF</t>
  </si>
  <si>
    <t>19/1100/FUL</t>
  </si>
  <si>
    <t>Change of use of rear part of upper ground floor to C3 (residential) to create 1 no. 1B1P flat, alterations to the front elevation, and minor internal changes to the lower ground floor associated with the commercial unit.</t>
  </si>
  <si>
    <t>208 - 212 Amyand Park Road_x000D_Twickenham_x000D_TW1 3HY_x000D__x000D__x000D_</t>
  </si>
  <si>
    <t>19/1162/FUL</t>
  </si>
  <si>
    <t>Part change of use of ground floor and rear garden from A1 to C3 (residential use) and replacement window on ground floor rear elevation to facilitate the conversion of existing 1 x 3 bed flat into 2 x 2 bed flats and associated cycle and refuse stores (R</t>
  </si>
  <si>
    <t>82 - 84 Hill Rise_x000D_Richmond_x000D__x000D_</t>
  </si>
  <si>
    <t>TW10 6UB</t>
  </si>
  <si>
    <t>19/1217/ES191</t>
  </si>
  <si>
    <t>Establish use of property as a separate self-contained dwellinghouse</t>
  </si>
  <si>
    <t>1A Riverside House_x000D_Riverside_x000D_Twickenham_x000D_TW1 3DJ_x000D_</t>
  </si>
  <si>
    <t>TW1 3DJ</t>
  </si>
  <si>
    <t>19/1219/FUL</t>
  </si>
  <si>
    <t>Replacement 2 storey 4 bedroom dwellinghouse with basement level and accommodation in the roof.  Associated hard and soft landscaping, cycle and refuse stores and parking.</t>
  </si>
  <si>
    <t>21 Sunbury Avenue_x000D_East Sheen_x000D_London_x000D_SW14 8RA</t>
  </si>
  <si>
    <t>SW14 8RA</t>
  </si>
  <si>
    <t>19/1332/GPD13</t>
  </si>
  <si>
    <t>Change of use of the ground floor unit from A1 (hairdresser) to C3 (residential) to provide a 1 bed flat.</t>
  </si>
  <si>
    <t>70 Hounslow Road_x000D_Twickenham_x000D_TW2 7EX_x000D_</t>
  </si>
  <si>
    <t>TW2 7EX</t>
  </si>
  <si>
    <t>19/1361/FUL</t>
  </si>
  <si>
    <t>Extension of 4-bedroom single family dwelling house and conversion to divide into 2No. 2-bedroom houses.</t>
  </si>
  <si>
    <t>TW2 5LQ</t>
  </si>
  <si>
    <t>19/1455/FUL</t>
  </si>
  <si>
    <t>Create 2 No. flats from existing dwelling . Ground floor 2 bed flat, first &amp; 2nd floor 2 bed flat.</t>
  </si>
  <si>
    <t>29 St Leonards Road_x000D_East Sheen_x000D_London_x000D_SW14 7LY_x000D_</t>
  </si>
  <si>
    <t>19/1502/FUL</t>
  </si>
  <si>
    <t>Use of rear part of ground floor shop and single storey rear infill extension as extension to existing first floor flat and replacement of external staircase with spiral staircase.</t>
  </si>
  <si>
    <t>56A White Hart Lane_x000D_Barnes_x000D_London_x000D_SW13 0PZ</t>
  </si>
  <si>
    <t>19/1602/GPD15</t>
  </si>
  <si>
    <t>Change of use from B1(a) (office) to C3 (residential) to provide 1 x 1 bed self-contained residential dwelling.</t>
  </si>
  <si>
    <t>106 Shacklegate Lane_x000D_Teddington_x000D_TW11 8SH_x000D_</t>
  </si>
  <si>
    <t>19/1620/GPD15</t>
  </si>
  <si>
    <t>Conversion of basement from B1(a) office to C3 residential to provide 2 x 1 bed self-contained residential flats.</t>
  </si>
  <si>
    <t>Argyle House_x000D_1 Dee Road_x000D_Richmond_x000D__x000D_</t>
  </si>
  <si>
    <t>TW9 2JW</t>
  </si>
  <si>
    <t>19/1622/FUL</t>
  </si>
  <si>
    <t>New rear second floor addition, alterations to the existing roof to facilitate the conversion of 1 bedroom flat into 1 x 2 bed duplex flat with a study and 1 x 2 bed duplex flat.   Formation of an extended car park area to rear comprising 5 car spaces, cy</t>
  </si>
  <si>
    <t>28 Second Cross Road_x000D_Twickenham_x000D_TW2 5RF</t>
  </si>
  <si>
    <t>19/1649/GPD15</t>
  </si>
  <si>
    <t>Conversion of B1(a) office unit at rear ground floor to C3 residential to provide 1 self-contained residential flat. (Proposal description corrected).</t>
  </si>
  <si>
    <t>57B York Street_x000D_Twickenham_x000D_TW1 3LP_x000D_</t>
  </si>
  <si>
    <t>TW1 3LP</t>
  </si>
  <si>
    <t>19/1669/FUL</t>
  </si>
  <si>
    <t>Change of use of lower ground floor from retail (A1) to residential (C3) followed by amalgamation of lower ground floor with upper maisonette.  Upper and lower ground floor rear extension, formation of roof terrace, alterations to front entrance, replacem</t>
  </si>
  <si>
    <t>Lower Ground Floor And_x000D_49B Petersham Road_x000D_Richmond_x000D__x000D_</t>
  </si>
  <si>
    <t>TW10 6UH</t>
  </si>
  <si>
    <t>19/1703/FUL</t>
  </si>
  <si>
    <t>Internal alterations to provide accessible accommodation at the ground floor level of live/work unit. Employment use as printers/graphic design business to be retained. Partial demolition of part of ground floor extension to provide courtyard garden.</t>
  </si>
  <si>
    <t>216 Hampton Road_x000D_Twickenham_x000D_TW2 5NJ</t>
  </si>
  <si>
    <t>TW2 5NJ</t>
  </si>
  <si>
    <t>19/1731/FUL</t>
  </si>
  <si>
    <t>Demolition of existing dwellinghouse and erection of replacement two storey 4 bedroom dwellinghouse with associated hard and soft landscaping and cycle and refuse store. Replacement boundary fence/gates.</t>
  </si>
  <si>
    <t>TW1 4PD</t>
  </si>
  <si>
    <t>19/1759/FUL</t>
  </si>
  <si>
    <t>Single-storey rear extension, roof extensions and alterations to front and rear, extension to second floor of rear addition, elevation/fenestration alterations and new boundary treatment to allow for the change of use from 2 to 5 flats.</t>
  </si>
  <si>
    <t>19/1763/FUL</t>
  </si>
  <si>
    <t>Demolition of existing residential garages and erection of 2x four bed semi-detached houses (Use Class C3), associated amenity space, landscaping, car and cycle parking and refuse storage.</t>
  </si>
  <si>
    <t>Garages At_x000D_Craneford Way_x000D_Twickenham_x000D__x000D_</t>
  </si>
  <si>
    <t>TW2 7SQ</t>
  </si>
  <si>
    <t>19/1895/FUL</t>
  </si>
  <si>
    <t>Single storey rear extension to rear of shop (to create additional A1 (retail) floorspace).  Rear dormer roof extension to existing upper floor maisonette.  Provision of 2 no. parking spaces to rear.</t>
  </si>
  <si>
    <t>321 Richmond Road_x000D_Kingston Upon Thames_x000D_KT2 5QU</t>
  </si>
  <si>
    <t>KT2 5QU</t>
  </si>
  <si>
    <t>19/1978/FUL</t>
  </si>
  <si>
    <t>Externals working comprising proposed full width rear extension across the lower and upper ground floors with lowering of garden levels to create a new terrace area to the rear, creation of a lightwell on the front elevation for access to new pair of Fren</t>
  </si>
  <si>
    <t>14 Marlborough Road_x000D_Richmond_x000D_TW10 6JR</t>
  </si>
  <si>
    <t>TW10 6JR</t>
  </si>
  <si>
    <t>19/1997/GPD23</t>
  </si>
  <si>
    <t>Change of use of property from B1(c) light industrial use to C3 residential (1x2 bedroom house)</t>
  </si>
  <si>
    <t>1A - 3A Holly Road_x000D_Hampton Hill_x000D_Hampton_x000D_TW12 1QF_x000D_</t>
  </si>
  <si>
    <t>TW12 1QF</t>
  </si>
  <si>
    <t>19/2022/ES191</t>
  </si>
  <si>
    <t>Certificate of Lawfulness to establish the operational development of the building as a single family dwellinghouse</t>
  </si>
  <si>
    <t>4 St Albans Gardens_x000D_Teddington_x000D_TW11 8AE</t>
  </si>
  <si>
    <t>19/2102/FUL</t>
  </si>
  <si>
    <t>Rear extension at second floor level to form a new studio flat.</t>
  </si>
  <si>
    <t>Tabard House_x000D_22 Upper Teddington Road_x000D_Hampton Wick_x000D_KT1 4DT_x000D_</t>
  </si>
  <si>
    <t>KT1 4DT</t>
  </si>
  <si>
    <t>19/2246/FUL</t>
  </si>
  <si>
    <t>Application for the conversion of apartments 18 and 19 to form 1no. four bedroom apartment at sixth floor level in block B2.</t>
  </si>
  <si>
    <t>Teddington Riverside Development Site_x000D_Broom Road_x000D_Teddington_x000D__x000D_</t>
  </si>
  <si>
    <t>TW11 9BE</t>
  </si>
  <si>
    <t>19/2273/FUL</t>
  </si>
  <si>
    <t>Removal of static caravan.  Conversion of the ground floor area to left of barn entrance into a self-contained residence ancillary to the stables.  New toilet facility with disabled provision within stables.</t>
  </si>
  <si>
    <t>Old Farm Stables Flat_x000D_Oak Avenue_x000D_Hampton_x000D_TW12 3QD_x000D_</t>
  </si>
  <si>
    <t>TW12 3QD</t>
  </si>
  <si>
    <t>19/2300/FUL</t>
  </si>
  <si>
    <t>Part change of use of ground floor from A3 to C3 (Residential) and alterations to existing shopfront to create new access door to facilitate the conversion of existing 2 x 3 bed maisonettes into 7 No. self-contained Studio and 1 bed Flats.  Single Storey</t>
  </si>
  <si>
    <t>102 - 104 Kew Road_x000D_Richmond_x000D_TW9 2PQ_x000D_</t>
  </si>
  <si>
    <t>TW9 2PQ</t>
  </si>
  <si>
    <t>19/2377/GPD15</t>
  </si>
  <si>
    <t>Partial change of use from office to residential (4 No flats).</t>
  </si>
  <si>
    <t>122 - 124 St Margarets Road_x000D_Twickenham_x000D__x000D_</t>
  </si>
  <si>
    <t>TW1 2LH</t>
  </si>
  <si>
    <t>19/2544/FUL</t>
  </si>
  <si>
    <t>Change of use to 114 Hanworth Road from residential use (C3) to educational use (D1) for use as additional education faclity for Hampton School wth parking to rear</t>
  </si>
  <si>
    <t>114 Hanworth Road_x000D_Hampton_x000D_TW12 3EZ_x000D_</t>
  </si>
  <si>
    <t>TW12 3EZ</t>
  </si>
  <si>
    <t>19/2788/FUL</t>
  </si>
  <si>
    <t>Roof extension to provide additional residential accommodation to Number 5 South Avenue and creation of 1 no. self-contained 1 bedroom flat above no. 2 and provision of associated cycle parking.</t>
  </si>
  <si>
    <t>2A And 5_x000D_South Avenue_x000D_Kew_x000D__x000D_</t>
  </si>
  <si>
    <t>TW9 3EL</t>
  </si>
  <si>
    <t>19/2796/GPD15</t>
  </si>
  <si>
    <t>Change of use of the ground and basement from B1(a) office use, to Class C3 (dwellinghouse) as a single self-contained 3 bedroom flat.</t>
  </si>
  <si>
    <t>115 White Hart Lane_x000D_Barnes_x000D_London_x000D_SW13 0JL_x000D_</t>
  </si>
  <si>
    <t>19/3025/FUL</t>
  </si>
  <si>
    <t>Change of use of all units from Class C3 (residential) to flexible uses Class C1 (serviced accommodation) and Class C3 (residential).</t>
  </si>
  <si>
    <t>Jasmine Studios _x000D_8 Oak Lane_x000D_Twickenham_x000D_TW1 3PA</t>
  </si>
  <si>
    <t>TW1 3PA</t>
  </si>
  <si>
    <t>19/3101/GPD23</t>
  </si>
  <si>
    <t>Change of Use of existing B1(c) light industrial unit to residential C3 providing 1No. 2 Bed dwelling.</t>
  </si>
  <si>
    <t>Unit 4_x000D_Princes Works_x000D_Princes Road_x000D_Teddington_x000D_TW11 0RW_x000D_</t>
  </si>
  <si>
    <t>TW11 0RW</t>
  </si>
  <si>
    <t>19/3241/FUL</t>
  </si>
  <si>
    <t>Extension of the garage to facilitate the creation of 1 x 1 bed dwelling.</t>
  </si>
  <si>
    <t>Land Adjacent To_x000D_29 Rivermeads Avenue_x000D_Twickenham_x000D__x000D_</t>
  </si>
  <si>
    <t>19/3419/FUL</t>
  </si>
  <si>
    <t>Demolition of existing dwellinghouse and erection of detached two storey dwellinghouse, associated hard and soft landscaping</t>
  </si>
  <si>
    <t>8 Sandy Lane_x000D_Petersham_x000D_Richmond_x000D_TW10 7EN_x000D_</t>
  </si>
  <si>
    <t>TW10 7EN</t>
  </si>
  <si>
    <t>19/3586/ES191</t>
  </si>
  <si>
    <t>Lawful development certificate for the existing use of the dwelling as a 6no. bedroom house in multiple occupation</t>
  </si>
  <si>
    <t>29 Heathside_x000D_Whitton_x000D_Hounslow_x000D_TW4 5NJ_x000D_</t>
  </si>
  <si>
    <t>TW4 5NJ</t>
  </si>
  <si>
    <t>19/3757/ES191</t>
  </si>
  <si>
    <t>Use of 2B Orleans Road as a separate and self-contained C3 dwellinghouse.</t>
  </si>
  <si>
    <t>2B Orleans Road_x000D_Twickenham_x000D_TW1 3BL</t>
  </si>
  <si>
    <t>TW1 3BL</t>
  </si>
  <si>
    <t>19/3852/GPD15</t>
  </si>
  <si>
    <t>Change of use of ground floor from B1a office to C3 (Residential) use comprising 1x studio flat and 1x 1 bedroom flat</t>
  </si>
  <si>
    <t>59 North Worple Way_x000D_Mortlake_x000D_London_x000D__x000D_</t>
  </si>
  <si>
    <t>SW14 8HE</t>
  </si>
  <si>
    <t>19/3854/ES191</t>
  </si>
  <si>
    <t>Use of Flat 1 (basement) as  C3 residential.</t>
  </si>
  <si>
    <t>Flat 1_x000D_Heron Court_x000D_3 - 5 High Street_x000D_Hampton_x000D_TW12 2SQ_x000D_</t>
  </si>
  <si>
    <t>TW12 2SQ</t>
  </si>
  <si>
    <t>19/3913/GPD15</t>
  </si>
  <si>
    <t>Change of use from office (B1A )to residential  (C3) to create 2x 1 bedroom flats</t>
  </si>
  <si>
    <t>2A Talbot Road_x000D_Isleworth_x000D_TW7 7HH_x000D_</t>
  </si>
  <si>
    <t>TW7 7HH</t>
  </si>
  <si>
    <t>19/3914/GPD15</t>
  </si>
  <si>
    <t>Change of of use from office (B1a) to residential (c3) to create 1 x 2 bedroom house</t>
  </si>
  <si>
    <t>20/0136/FUL</t>
  </si>
  <si>
    <t>Demolition of the existing house and reconstruction of replacement 2 storey with basement and accommodation in the roof single family home and associated parking, hard and soft landscaping.</t>
  </si>
  <si>
    <t>2 Belgrave Road_x000D_Barnes_x000D_London_x000D_SW13 9NS</t>
  </si>
  <si>
    <t>SW13 9NS</t>
  </si>
  <si>
    <t>20/0373/PS192</t>
  </si>
  <si>
    <t>Change of use of part ground and upper floors from A2 (Financial Services) use class into C3 (Residential).</t>
  </si>
  <si>
    <t>347 Upper Richmond Road West_x000D_East Sheen_x000D_London_x000D_SW14 8RH</t>
  </si>
  <si>
    <t>SW14 8RH</t>
  </si>
  <si>
    <t>99/2063</t>
  </si>
  <si>
    <t>Proposed Dwelling House.</t>
  </si>
  <si>
    <t>6 Boileau Road Barnes</t>
  </si>
  <si>
    <t>BAW</t>
  </si>
  <si>
    <t>01. Completion</t>
  </si>
  <si>
    <t>03. Not Started</t>
  </si>
  <si>
    <t>02. Under Construction</t>
  </si>
  <si>
    <t>Grand Total</t>
  </si>
  <si>
    <t xml:space="preserve">Unit 3 Plough Lane Teddington
</t>
  </si>
  <si>
    <t>Change of use from premises in light industrial use (Class B1(c)) to one dwelling house (Class C3).</t>
  </si>
  <si>
    <t>Change of use of ground floor office from B1(a) (Office) to C3 (residential) use to provide 1 no. 1 bed dwelling unit</t>
  </si>
  <si>
    <t>Conversion of commercial unit to self-contained 2no. bedroom unit</t>
  </si>
  <si>
    <t xml:space="preserve">7 - 11 Broom Road, Teddington Studios, Broom Road, Teddington
</t>
  </si>
  <si>
    <t xml:space="preserve">Haymarket House, Teddington Studios, Broom Road, Teddington
</t>
  </si>
  <si>
    <t>1 - 94 Camera House, (5 Pinewood Gardens), Teddington Studios, Broom Road, Teddington</t>
  </si>
  <si>
    <t>Land Junction Of North Worple Way And Wrights Walk Rear Of 31 Alder Road, Mortlake</t>
  </si>
  <si>
    <t>2F Fifth Cross Road
Twickenham
TW2 5LQ</t>
  </si>
  <si>
    <t xml:space="preserve">Land To Rear Of 34 - 40 The Quadrant Richmond
</t>
  </si>
  <si>
    <t xml:space="preserve">12 - 14 Church Lane Teddington
</t>
  </si>
  <si>
    <t>SITE B: The site is currently an open parking court of approximately 28 spaces accessed from Bucklands Road. Create a pair of semi-detached high quality four-bedroom houses.
-Provision of 24 car parking spaces</t>
  </si>
  <si>
    <t>1 - 13 Ecko House &amp;  Flats 1 - 3, 13 Broom Road, Teddington Studios, Broom Road, Teddington</t>
  </si>
  <si>
    <t xml:space="preserve">Wick House, 10 Station Road, Hampton Wick, KT1 4HF
</t>
  </si>
  <si>
    <t xml:space="preserve">17 The Green, Richmond, TW9 1PX
</t>
  </si>
  <si>
    <t>Table 1</t>
  </si>
  <si>
    <t>Performance against London Plan (July 2011) target (2011 to 2021)</t>
  </si>
  <si>
    <t>Additional Homes (net)</t>
  </si>
  <si>
    <t>London Plan Target</t>
  </si>
  <si>
    <t>Total</t>
  </si>
  <si>
    <t>% of Target</t>
  </si>
  <si>
    <t>2011/12</t>
  </si>
  <si>
    <t>2012/13</t>
  </si>
  <si>
    <t>2013/14</t>
  </si>
  <si>
    <t>2014/15</t>
  </si>
  <si>
    <t>2015/16</t>
  </si>
  <si>
    <t>2016/17</t>
  </si>
  <si>
    <t>2017/18</t>
  </si>
  <si>
    <t>2018/19</t>
  </si>
  <si>
    <t>Conventional Supply</t>
  </si>
  <si>
    <t>Performance against Further Alterations to the London Plan (2015) target (2015 to 2025)</t>
  </si>
  <si>
    <t>a</t>
  </si>
  <si>
    <t>London Plan (FALP) Requirement 1 April 2015 to 31 March 2025 (10 year plan period)</t>
  </si>
  <si>
    <t>b</t>
  </si>
  <si>
    <t>c</t>
  </si>
  <si>
    <t>a - b</t>
  </si>
  <si>
    <t>d</t>
  </si>
  <si>
    <t>Average per year</t>
  </si>
  <si>
    <t>e</t>
  </si>
  <si>
    <t>Five year requirement</t>
  </si>
  <si>
    <t>d x 5</t>
  </si>
  <si>
    <t>f</t>
  </si>
  <si>
    <t>Five percent buffer</t>
  </si>
  <si>
    <t>e x 0.05</t>
  </si>
  <si>
    <t>g</t>
  </si>
  <si>
    <t>Total five year requirement (including 5% buffer)</t>
  </si>
  <si>
    <t>e + f</t>
  </si>
  <si>
    <t>h</t>
  </si>
  <si>
    <t>Estimated supply over five year period</t>
  </si>
  <si>
    <t>i</t>
  </si>
  <si>
    <t>(h ÷ e) x 100</t>
  </si>
  <si>
    <t>j</t>
  </si>
  <si>
    <t>h ÷ d</t>
  </si>
  <si>
    <t>Site Type</t>
  </si>
  <si>
    <t>Total used for 5-year supply</t>
  </si>
  <si>
    <t>New Build under construction</t>
  </si>
  <si>
    <t>New Build Sites with planning permission</t>
  </si>
  <si>
    <t>Conversion sites under construction</t>
  </si>
  <si>
    <t>Conversion sites with planning permission</t>
  </si>
  <si>
    <t>Conversion sites with prior notification approval</t>
  </si>
  <si>
    <t>Total 5 year supply</t>
  </si>
  <si>
    <t>Table 2</t>
  </si>
  <si>
    <t>Housing Capacity</t>
  </si>
  <si>
    <t>New Build</t>
  </si>
  <si>
    <t>Conversions</t>
  </si>
  <si>
    <t xml:space="preserve">Gross </t>
  </si>
  <si>
    <t>Net</t>
  </si>
  <si>
    <t>Under Construction</t>
  </si>
  <si>
    <t>Planning Permissions</t>
  </si>
  <si>
    <t>Table 3</t>
  </si>
  <si>
    <t>Open Market</t>
  </si>
  <si>
    <t>Intermediate</t>
  </si>
  <si>
    <t>Gross</t>
  </si>
  <si>
    <t>Table 4</t>
  </si>
  <si>
    <t>Table 5</t>
  </si>
  <si>
    <t>Year</t>
  </si>
  <si>
    <t>2001/02</t>
  </si>
  <si>
    <t>2002/03</t>
  </si>
  <si>
    <t>2003/04</t>
  </si>
  <si>
    <t>2004/05</t>
  </si>
  <si>
    <t>2005/06</t>
  </si>
  <si>
    <t>2006/07</t>
  </si>
  <si>
    <t>2007/08</t>
  </si>
  <si>
    <t>2008/09</t>
  </si>
  <si>
    <t>2009/10</t>
  </si>
  <si>
    <t>2010/11</t>
  </si>
  <si>
    <t>Table 6</t>
  </si>
  <si>
    <t>Completions</t>
  </si>
  <si>
    <t xml:space="preserve"> Open Market</t>
  </si>
  <si>
    <t xml:space="preserve"> Affordable</t>
  </si>
  <si>
    <t>Table 8</t>
  </si>
  <si>
    <t>Total 
Units</t>
  </si>
  <si>
    <t>Units</t>
  </si>
  <si>
    <t>%</t>
  </si>
  <si>
    <t>Site Status</t>
  </si>
  <si>
    <t>Sum of Net Dwellings</t>
  </si>
  <si>
    <t>Development Category</t>
  </si>
  <si>
    <t>(Multiple Items)</t>
  </si>
  <si>
    <t>Application Type</t>
  </si>
  <si>
    <t>(blank)</t>
  </si>
  <si>
    <t>(All)</t>
  </si>
  <si>
    <t>PA</t>
  </si>
  <si>
    <t>New Build Completions Net</t>
  </si>
  <si>
    <t>New Build Under Construction Net</t>
  </si>
  <si>
    <t>New Build Not Started Net</t>
  </si>
  <si>
    <t>Tenure</t>
  </si>
  <si>
    <t>Sum of Units Proposed</t>
  </si>
  <si>
    <t>Conversions Completions Net</t>
  </si>
  <si>
    <t>Conversions Under Construction Net</t>
  </si>
  <si>
    <t>Conversions Not Started Net</t>
  </si>
  <si>
    <t>Table 3 - Tenure</t>
  </si>
  <si>
    <t>Net Completions Intermediate</t>
  </si>
  <si>
    <t>Not Started Intermediate</t>
  </si>
  <si>
    <t>Net Completions Affordable Rent</t>
  </si>
  <si>
    <t>Affordable Rent</t>
  </si>
  <si>
    <t>Net Completions Open Market</t>
  </si>
  <si>
    <t>New Build Completions Open Market Net</t>
  </si>
  <si>
    <t>New Build Under Construction Open Market Net</t>
  </si>
  <si>
    <t>New Build Not Started Open Market Net</t>
  </si>
  <si>
    <t>New Build Completions Open Market Gross</t>
  </si>
  <si>
    <t>New Build Under Construction Open Market Gross</t>
  </si>
  <si>
    <t>New Build Not Started Open Market Gross</t>
  </si>
  <si>
    <t>New Build Completions Intermediate Net</t>
  </si>
  <si>
    <t>New Build Under Construction Intermediate Net</t>
  </si>
  <si>
    <t>New Build Not Started Intermediate Net</t>
  </si>
  <si>
    <t>New Build Completions Intermediate Gross</t>
  </si>
  <si>
    <t>New Build Under Construction Intermediate Gross</t>
  </si>
  <si>
    <t>New Build Not Started Intermediate Gross</t>
  </si>
  <si>
    <t>New Build Completions Affordable Rent Net</t>
  </si>
  <si>
    <t>New Build Under Construction Affordable Rent Net</t>
  </si>
  <si>
    <t>New Build Not Started Affordable Rent Net</t>
  </si>
  <si>
    <t>New Build Completions Affordable Rent Gross</t>
  </si>
  <si>
    <t>New Build Under Construction Affordable Rent Gross</t>
  </si>
  <si>
    <t>New Build Not Started Affordable Rent Gross</t>
  </si>
  <si>
    <t>Social Rent</t>
  </si>
  <si>
    <t xml:space="preserve">16 Elmtree Road Teddington
</t>
  </si>
  <si>
    <t>2019/20</t>
  </si>
  <si>
    <t>Land Adjacent To 93 Elm Bank Gardens Barnes</t>
  </si>
  <si>
    <t xml:space="preserve">Provision (90% of plan period)   </t>
  </si>
  <si>
    <t xml:space="preserve">Provision 
(50% of plan period)   </t>
  </si>
  <si>
    <t xml:space="preserve">1E Colonial Avenue Twickenham TW2 7EE
</t>
  </si>
  <si>
    <t>Remaining London Plan Requirement 31 March 2020 to 31 March 2025 (5 year plan period)</t>
  </si>
  <si>
    <t>c ÷ 5 years</t>
  </si>
  <si>
    <t>Change of use of part front ground floor A5(hot food takeaways) use to C3(residential) use to facilitate the conversion of existing 3 bed maisonette above shop into 2 x 2 bed (2B3P) flats. Change of use of part rear ground floor rear from A5(retail) to C</t>
  </si>
  <si>
    <t>2019/20 ( R)</t>
  </si>
  <si>
    <t>Net completions 1 April 2015 to 31 March 2020</t>
  </si>
  <si>
    <t xml:space="preserve">34 And 36 Taylor Close And 177 High Street Hampton Hill
</t>
  </si>
  <si>
    <t>Planning Ref</t>
  </si>
  <si>
    <t>Decision Date</t>
  </si>
  <si>
    <t>Expiry Date</t>
  </si>
  <si>
    <t>Start Date</t>
  </si>
  <si>
    <t>Completion Date</t>
  </si>
  <si>
    <t>Other</t>
  </si>
  <si>
    <t>Small Sites Trend</t>
  </si>
  <si>
    <t>Barnes Hospital</t>
  </si>
  <si>
    <t>05. Deliverable Sites</t>
  </si>
  <si>
    <t>Completed 2019/20</t>
  </si>
  <si>
    <t>Units Existing</t>
  </si>
  <si>
    <t>Units Proposed</t>
  </si>
  <si>
    <t>Net Dwellings</t>
  </si>
  <si>
    <t>Deliverable Sites</t>
  </si>
  <si>
    <t>Total Pipeline at 01/04/2020</t>
  </si>
  <si>
    <t>Housing land capacity at 1st April 2020</t>
  </si>
  <si>
    <t>Gross Completions Open Market</t>
  </si>
  <si>
    <t>Gross Completions Affordable Rent</t>
  </si>
  <si>
    <t>Gross Completions Intermediate</t>
  </si>
  <si>
    <t>Net Under Construction Intermediate</t>
  </si>
  <si>
    <t>Gross Under Construction Intermediate</t>
  </si>
  <si>
    <t>Net Under Construction Open Market</t>
  </si>
  <si>
    <t>Gross Under Construction Open Market</t>
  </si>
  <si>
    <t>Table 2 - New build / conversions</t>
  </si>
  <si>
    <t>Net Under Construction Affordable Rent</t>
  </si>
  <si>
    <t>Net Not Started Affordable Rent</t>
  </si>
  <si>
    <t>Net Not Started Open Market</t>
  </si>
  <si>
    <t>Gross Not Started Intermediate</t>
  </si>
  <si>
    <t>Gross Under Construction Affordable Rent</t>
  </si>
  <si>
    <t>Gross Not Started Affordable Rent</t>
  </si>
  <si>
    <t>Gross Not Started Open Market</t>
  </si>
  <si>
    <t>Net NB Completions</t>
  </si>
  <si>
    <t>Net NB Under Construction</t>
  </si>
  <si>
    <t>Net NB Not Started</t>
  </si>
  <si>
    <t>Gross NB Completions</t>
  </si>
  <si>
    <t>Gross NB Under Construction</t>
  </si>
  <si>
    <t>Gross NB Not Started</t>
  </si>
  <si>
    <t>Net Conversion Completions</t>
  </si>
  <si>
    <t>Net Conversion Under Construction</t>
  </si>
  <si>
    <t>Net Conversions Not Started</t>
  </si>
  <si>
    <t>Gross Conversions Completions</t>
  </si>
  <si>
    <t>Gross Conversions Under Construction</t>
  </si>
  <si>
    <t>Gross Conversions Not Started</t>
  </si>
  <si>
    <t>Net completions by tenure and financial year (2005/06 to 2019/20)</t>
  </si>
  <si>
    <t>New Build Completions Other Gross</t>
  </si>
  <si>
    <t>5 Year Average</t>
  </si>
  <si>
    <t>1 bed net</t>
  </si>
  <si>
    <t>2 bed net</t>
  </si>
  <si>
    <t>3 bed net</t>
  </si>
  <si>
    <t>4 bed net</t>
  </si>
  <si>
    <t>5 bed net</t>
  </si>
  <si>
    <t>6 bed net</t>
  </si>
  <si>
    <t>7 bed net</t>
  </si>
  <si>
    <t>9 bed net</t>
  </si>
  <si>
    <t>5YHLS</t>
  </si>
  <si>
    <t>18/3642/OUT</t>
  </si>
  <si>
    <t xml:space="preserve">19/3616/FUL </t>
  </si>
  <si>
    <t>Old Station Forecourt</t>
  </si>
  <si>
    <t>SELECT SITES</t>
  </si>
  <si>
    <t>18/3310/FUL</t>
  </si>
  <si>
    <t>Kew Biothane Plant</t>
  </si>
  <si>
    <t>18/0547/FUL</t>
  </si>
  <si>
    <t>Stag Brewery</t>
  </si>
  <si>
    <t>Five year land supply as a percentage of requirement (including 5% buffer)</t>
  </si>
  <si>
    <t>Table 7</t>
  </si>
  <si>
    <t xml:space="preserve">St Michaels Convent, 56 Ham Common, Ham, Richmond, TW10 7JH
</t>
  </si>
  <si>
    <t>The Stag Brewery Lower Richmond Road Mortlake London SW14 7ET</t>
  </si>
  <si>
    <t xml:space="preserve">Kew Biothane Plant, Melliss Avenue, Kew
</t>
  </si>
  <si>
    <t>Barnes Hospital, South Worple Way, East Sheen, SW14 8SU</t>
  </si>
  <si>
    <t>Old Station Forecourt, Railway Approach, Twickenham, TW1 4LJ</t>
  </si>
  <si>
    <t>Easting</t>
  </si>
  <si>
    <t>Northing</t>
  </si>
  <si>
    <t>Ward</t>
  </si>
  <si>
    <t>Open Market / Affordable</t>
  </si>
  <si>
    <t>N/A</t>
  </si>
  <si>
    <t>Five year housing land supply calculation methodology</t>
  </si>
  <si>
    <t>2020/21 (1)</t>
  </si>
  <si>
    <t>2021/22 (2)</t>
  </si>
  <si>
    <t>2022/23 (3)</t>
  </si>
  <si>
    <t>2023/24 (4)</t>
  </si>
  <si>
    <t>2024/25 (5)</t>
  </si>
  <si>
    <t>c ÷ 9 years</t>
  </si>
  <si>
    <t>Remaining London Plan Requirement (9 year plan period)</t>
  </si>
  <si>
    <t>Five year land supply expressed in years</t>
  </si>
  <si>
    <t>19/0510/FUL</t>
  </si>
  <si>
    <t>Homebase 84 Manor Road Richmond TW9 1YB</t>
  </si>
  <si>
    <t>20/0539/FUL</t>
  </si>
  <si>
    <t>The Strathmore Centre Strathmore Road Teddington TW11 8UH</t>
  </si>
  <si>
    <t>Homebase Manor Road Richmond</t>
  </si>
  <si>
    <t>The Strathmore Centre</t>
  </si>
  <si>
    <t>Site Allocation</t>
  </si>
  <si>
    <t>Kneller Hall</t>
  </si>
  <si>
    <r>
      <t>Richmond upon Thames - Interim Authority Monitoring Report 
Housing Land Financial Year Report 2019/20 - Position at 1</t>
    </r>
    <r>
      <rPr>
        <b/>
        <vertAlign val="superscript"/>
        <sz val="16"/>
        <rFont val="Arial"/>
        <family val="2"/>
      </rPr>
      <t>st</t>
    </r>
    <r>
      <rPr>
        <b/>
        <sz val="16"/>
        <rFont val="Arial"/>
        <family val="2"/>
      </rPr>
      <t xml:space="preserve"> April 2020
</t>
    </r>
    <r>
      <rPr>
        <b/>
        <sz val="11"/>
        <rFont val="Arial"/>
        <family val="2"/>
      </rPr>
      <t>September 2020</t>
    </r>
  </si>
  <si>
    <t>16/2822/FUL</t>
  </si>
  <si>
    <t>Half hip to gable roof extension, enlargement of existing dormer roof extension, erection of an additional dormer roof extension on rear roof slope and alteration to roof of single storey rear extension to provide a roof terrace to faciltate the conversion of existing dwellinghouse to 3No. self-contained residential flats (1 x 3 bedroom, 1 x 2 bed and 1 x 1 bed) and associated hard and soft landscaping, cycle  and refuse and off-street parking.</t>
  </si>
  <si>
    <t>48 Sixth Cross Road Twickenham TW2 5PD</t>
  </si>
  <si>
    <t>17/1139/GPD15</t>
  </si>
  <si>
    <t>Change of use of property from B1a (office use) to C3 (residential) to provide 1 no. 4 bedroom dwellinghouse</t>
  </si>
  <si>
    <t xml:space="preserve">108 Sherland Road Twickenham </t>
  </si>
  <si>
    <t>TW1 4HD</t>
  </si>
  <si>
    <t xml:space="preserve">1 - 9 Sandycombe Road Richmond
</t>
  </si>
  <si>
    <t>Lockcorp House 
75 Norcutt Road
Twickenham
TW2 6SR</t>
  </si>
  <si>
    <t>17/2872/FUL</t>
  </si>
  <si>
    <t>33 Wensleydale Road Hampton TW12 2LP</t>
  </si>
  <si>
    <t>Erection of a one and a half storey, three-bedroom house in the rear garden of 33 (sited to rear of 35-35a) Wensleydale Road, with accommodation at basement level, associated hard and soft landscaping, 4 no.parking, refuse/recycling and cycle stores.</t>
  </si>
  <si>
    <t>17/2532/GPD15</t>
  </si>
  <si>
    <t>Prior approval for the change of use from office B1(a) to residential (C3) in the form of 5 no. units.</t>
  </si>
  <si>
    <t>The Coach House 273A Sandycombe Road Richmond TW9 3LU</t>
  </si>
  <si>
    <t>TW9 3LU</t>
  </si>
  <si>
    <t>Draft New London Plan Requirement - 1 April 2020 to 1 April 2030 (10 year plan period)</t>
  </si>
  <si>
    <t>22 Vivienne Close
Twickenham
TW1 2JX</t>
  </si>
  <si>
    <t>TW2 7SJ</t>
  </si>
  <si>
    <t>Net units completed during the period 2001/02 to 2019/20</t>
  </si>
  <si>
    <t>Net completions 1 April 2019 to 31 March 2020</t>
  </si>
  <si>
    <t>Five year housing land supply calculation methodology - Intend to Publish London Plan 2019</t>
  </si>
  <si>
    <t xml:space="preserve">Kneller Hall Royal Military School Of Music Kneller Road Twickenham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</si>
</sst>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34" x14ac:knownFonts="1">
    <font>
      <sz val="11"/>
      <color theme="1"/>
      <name val="Calibri"/>
      <family val="2"/>
      <scheme val="minor"/>
    </font>
    <font>
      <sz val="11"/>
      <name val="Calibri"/>
      <family val="2"/>
      <scheme val="minor"/>
    </font>
    <font>
      <sz val="11"/>
      <color rgb="FFFF0000"/>
      <name val="Calibri"/>
      <family val="2"/>
      <scheme val="minor"/>
    </font>
    <font>
      <sz val="10"/>
      <name val="Arial"/>
      <family val="2"/>
    </font>
    <font>
      <sz val="10"/>
      <name val="MS Sans Serif"/>
      <family val="2"/>
    </font>
    <font>
      <b/>
      <i/>
      <u/>
      <sz val="9"/>
      <color indexed="10"/>
      <name val="Arial"/>
      <family val="2"/>
    </font>
    <font>
      <sz val="9"/>
      <name val="Arial"/>
      <family val="2"/>
    </font>
    <font>
      <b/>
      <sz val="16"/>
      <name val="Arial"/>
      <family val="2"/>
    </font>
    <font>
      <b/>
      <vertAlign val="superscript"/>
      <sz val="16"/>
      <name val="Arial"/>
      <family val="2"/>
    </font>
    <font>
      <sz val="9"/>
      <color theme="0" tint="-0.249977111117893"/>
      <name val="Arial"/>
      <family val="2"/>
    </font>
    <font>
      <b/>
      <sz val="9"/>
      <name val="Arial"/>
      <family val="2"/>
    </font>
    <font>
      <b/>
      <sz val="8"/>
      <name val="Arial"/>
      <family val="2"/>
    </font>
    <font>
      <sz val="8"/>
      <name val="Arial"/>
      <family val="2"/>
    </font>
    <font>
      <sz val="10"/>
      <color indexed="8"/>
      <name val="Arial"/>
      <family val="2"/>
    </font>
    <font>
      <b/>
      <sz val="10"/>
      <color theme="0" tint="-0.249977111117893"/>
      <name val="Arial"/>
      <family val="2"/>
    </font>
    <font>
      <b/>
      <sz val="9"/>
      <color theme="0" tint="-0.249977111117893"/>
      <name val="Arial"/>
      <family val="2"/>
    </font>
    <font>
      <sz val="10"/>
      <color theme="0" tint="-0.249977111117893"/>
      <name val="MS Sans Serif"/>
      <family val="2"/>
    </font>
    <font>
      <sz val="8"/>
      <color theme="0" tint="-0.249977111117893"/>
      <name val="Arial"/>
      <family val="2"/>
    </font>
    <font>
      <b/>
      <sz val="8"/>
      <color theme="1"/>
      <name val="Arial"/>
      <family val="2"/>
    </font>
    <font>
      <sz val="10"/>
      <color indexed="10"/>
      <name val="Arial"/>
      <family val="2"/>
    </font>
    <font>
      <sz val="9"/>
      <color rgb="FFFF0000"/>
      <name val="Arial"/>
      <family val="2"/>
    </font>
    <font>
      <b/>
      <sz val="10"/>
      <name val="Arial"/>
      <family val="2"/>
    </font>
    <font>
      <sz val="9"/>
      <color indexed="10"/>
      <name val="Arial"/>
      <family val="2"/>
    </font>
    <font>
      <sz val="8"/>
      <color indexed="8"/>
      <name val="Arial"/>
      <family val="2"/>
    </font>
    <font>
      <b/>
      <u/>
      <sz val="16"/>
      <name val="Arial"/>
      <family val="2"/>
    </font>
    <font>
      <b/>
      <sz val="9"/>
      <color theme="0" tint="-0.499984740745262"/>
      <name val="Arial"/>
      <family val="2"/>
    </font>
    <font>
      <sz val="9"/>
      <color theme="0" tint="-0.499984740745262"/>
      <name val="Arial"/>
      <family val="2"/>
    </font>
    <font>
      <b/>
      <sz val="8"/>
      <color theme="0" tint="-0.499984740745262"/>
      <name val="Arial"/>
      <family val="2"/>
    </font>
    <font>
      <b/>
      <sz val="8"/>
      <color theme="1"/>
      <name val="Calibri"/>
      <family val="2"/>
      <scheme val="minor"/>
    </font>
    <font>
      <sz val="8"/>
      <color theme="0" tint="-0.499984740745262"/>
      <name val="Arial"/>
      <family val="2"/>
    </font>
    <font>
      <b/>
      <sz val="11"/>
      <name val="Calibri"/>
      <family val="2"/>
      <scheme val="minor"/>
    </font>
    <font>
      <sz val="11"/>
      <color theme="0" tint="-0.14999847407452621"/>
      <name val="Calibri"/>
      <family val="2"/>
      <scheme val="minor"/>
    </font>
    <font>
      <b/>
      <sz val="11"/>
      <name val="Arial"/>
      <family val="2"/>
    </font>
    <font>
      <sz val="14"/>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s>
  <borders count="36">
    <border>
      <left/>
      <right/>
      <top/>
      <bottom/>
      <diagonal/>
    </border>
    <border>
      <left style="thin">
        <color auto="1"/>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theme="0"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thin">
        <color theme="0" tint="-0.249977111117893"/>
      </top>
      <bottom/>
      <diagonal/>
    </border>
    <border>
      <left/>
      <right/>
      <top style="thin">
        <color theme="0" tint="-0.249977111117893"/>
      </top>
      <bottom/>
      <diagonal/>
    </border>
    <border>
      <left/>
      <right style="thin">
        <color indexed="64"/>
      </right>
      <top style="thin">
        <color theme="0" tint="-0.249977111117893"/>
      </top>
      <bottom/>
      <diagonal/>
    </border>
    <border>
      <left style="thin">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right/>
      <top/>
      <bottom style="thin">
        <color theme="1" tint="0.499984740745262"/>
      </bottom>
      <diagonal/>
    </border>
    <border>
      <left style="thin">
        <color indexed="64"/>
      </left>
      <right style="thin">
        <color theme="1"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10">
    <xf numFmtId="0" fontId="0" fillId="0" borderId="0"/>
    <xf numFmtId="0" fontId="3" fillId="0" borderId="0"/>
    <xf numFmtId="0" fontId="4" fillId="0" borderId="0"/>
    <xf numFmtId="0" fontId="13" fillId="0" borderId="0"/>
    <xf numFmtId="0" fontId="4"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cellStyleXfs>
  <cellXfs count="243">
    <xf numFmtId="0" fontId="0" fillId="0" borderId="0" xfId="0"/>
    <xf numFmtId="0" fontId="0" fillId="0" borderId="0" xfId="0" applyAlignment="1">
      <alignment horizontal="left" vertical="top" wrapText="1"/>
    </xf>
    <xf numFmtId="0" fontId="2" fillId="0" borderId="0" xfId="0" applyFont="1"/>
    <xf numFmtId="0" fontId="2" fillId="0" borderId="0" xfId="0" applyFont="1" applyFill="1"/>
    <xf numFmtId="0" fontId="1" fillId="0" borderId="0" xfId="0" applyFont="1"/>
    <xf numFmtId="0" fontId="3" fillId="2" borderId="0" xfId="1" applyFill="1"/>
    <xf numFmtId="0" fontId="5" fillId="2" borderId="0" xfId="2" applyFont="1" applyFill="1" applyAlignment="1">
      <alignment vertical="top"/>
    </xf>
    <xf numFmtId="0" fontId="6" fillId="2" borderId="0" xfId="2" applyFont="1" applyFill="1"/>
    <xf numFmtId="0" fontId="3" fillId="0" borderId="0" xfId="1"/>
    <xf numFmtId="0" fontId="9" fillId="3" borderId="2" xfId="2" applyFont="1" applyFill="1" applyBorder="1"/>
    <xf numFmtId="0" fontId="9" fillId="3" borderId="3" xfId="2" applyFont="1" applyFill="1" applyBorder="1"/>
    <xf numFmtId="0" fontId="9" fillId="3" borderId="4" xfId="2" applyFont="1" applyFill="1" applyBorder="1"/>
    <xf numFmtId="0" fontId="10" fillId="3" borderId="8" xfId="2" applyFont="1" applyFill="1" applyBorder="1"/>
    <xf numFmtId="0" fontId="10" fillId="3" borderId="0" xfId="2" applyFont="1" applyFill="1"/>
    <xf numFmtId="0" fontId="6" fillId="3" borderId="0" xfId="2" applyFont="1" applyFill="1"/>
    <xf numFmtId="0" fontId="9" fillId="3" borderId="0" xfId="2" applyFont="1" applyFill="1"/>
    <xf numFmtId="0" fontId="9" fillId="3" borderId="9" xfId="2" applyFont="1" applyFill="1" applyBorder="1"/>
    <xf numFmtId="0" fontId="11" fillId="4" borderId="11" xfId="2" applyFont="1" applyFill="1" applyBorder="1" applyAlignment="1">
      <alignment horizontal="center" vertical="top" wrapText="1"/>
    </xf>
    <xf numFmtId="0" fontId="12" fillId="3" borderId="8" xfId="2" applyFont="1" applyFill="1" applyBorder="1" applyAlignment="1">
      <alignment horizontal="left" wrapText="1"/>
    </xf>
    <xf numFmtId="0" fontId="12" fillId="3" borderId="0" xfId="2" applyFont="1" applyFill="1" applyAlignment="1">
      <alignment horizontal="left" wrapText="1"/>
    </xf>
    <xf numFmtId="3" fontId="12" fillId="3" borderId="0" xfId="2" applyNumberFormat="1" applyFont="1" applyFill="1" applyAlignment="1">
      <alignment horizontal="right" wrapText="1"/>
    </xf>
    <xf numFmtId="3" fontId="12" fillId="3" borderId="0" xfId="3" applyNumberFormat="1" applyFont="1" applyFill="1" applyAlignment="1">
      <alignment horizontal="right" wrapText="1"/>
    </xf>
    <xf numFmtId="3" fontId="12" fillId="3" borderId="0" xfId="3" applyNumberFormat="1" applyFont="1" applyFill="1" applyAlignment="1">
      <alignment horizontal="right"/>
    </xf>
    <xf numFmtId="9" fontId="12" fillId="3" borderId="0" xfId="2" applyNumberFormat="1" applyFont="1" applyFill="1" applyAlignment="1">
      <alignment horizontal="right" wrapText="1"/>
    </xf>
    <xf numFmtId="0" fontId="14" fillId="3" borderId="8" xfId="2" applyFont="1" applyFill="1" applyBorder="1"/>
    <xf numFmtId="0" fontId="15" fillId="3" borderId="15" xfId="2" applyFont="1" applyFill="1" applyBorder="1"/>
    <xf numFmtId="0" fontId="15" fillId="3" borderId="0" xfId="2" applyFont="1" applyFill="1"/>
    <xf numFmtId="0" fontId="16" fillId="3" borderId="0" xfId="2" applyFont="1" applyFill="1"/>
    <xf numFmtId="0" fontId="12" fillId="3" borderId="16" xfId="1" applyFont="1" applyFill="1" applyBorder="1" applyAlignment="1">
      <alignment horizontal="center" vertical="center" wrapText="1"/>
    </xf>
    <xf numFmtId="0" fontId="17" fillId="3" borderId="8" xfId="1" applyFont="1" applyFill="1" applyBorder="1" applyAlignment="1">
      <alignment horizontal="center" vertical="center" wrapText="1"/>
    </xf>
    <xf numFmtId="0" fontId="17" fillId="3" borderId="0" xfId="1" applyFont="1" applyFill="1" applyAlignment="1">
      <alignment horizontal="left" vertical="center" wrapText="1"/>
    </xf>
    <xf numFmtId="0" fontId="17" fillId="3" borderId="0" xfId="1" applyFont="1" applyFill="1" applyAlignment="1">
      <alignment horizontal="center" vertical="center" wrapText="1"/>
    </xf>
    <xf numFmtId="0" fontId="17" fillId="3" borderId="0" xfId="1" applyFont="1" applyFill="1" applyAlignment="1">
      <alignment horizontal="right" vertical="center" wrapText="1"/>
    </xf>
    <xf numFmtId="0" fontId="19" fillId="2" borderId="0" xfId="1" applyFont="1" applyFill="1"/>
    <xf numFmtId="3" fontId="9" fillId="3" borderId="0" xfId="2" applyNumberFormat="1" applyFont="1" applyFill="1"/>
    <xf numFmtId="0" fontId="20" fillId="3" borderId="0" xfId="2" applyFont="1" applyFill="1"/>
    <xf numFmtId="0" fontId="21" fillId="2" borderId="8" xfId="2" applyFont="1" applyFill="1" applyBorder="1" applyAlignment="1">
      <alignment wrapText="1"/>
    </xf>
    <xf numFmtId="0" fontId="3" fillId="3" borderId="0" xfId="1" applyFill="1"/>
    <xf numFmtId="0" fontId="18" fillId="3" borderId="0" xfId="0" applyFont="1" applyFill="1" applyAlignment="1">
      <alignment horizontal="left" vertical="center" wrapText="1"/>
    </xf>
    <xf numFmtId="0" fontId="18" fillId="3" borderId="0" xfId="0" applyFont="1" applyFill="1" applyAlignment="1">
      <alignment vertical="center" wrapText="1"/>
    </xf>
    <xf numFmtId="3" fontId="18" fillId="3" borderId="0" xfId="0" applyNumberFormat="1" applyFont="1" applyFill="1" applyAlignment="1">
      <alignment horizontal="center" vertical="center" wrapText="1"/>
    </xf>
    <xf numFmtId="0" fontId="18" fillId="3" borderId="0" xfId="0" applyFont="1" applyFill="1" applyAlignment="1">
      <alignment horizontal="center" vertical="center" wrapText="1"/>
    </xf>
    <xf numFmtId="3" fontId="3" fillId="2" borderId="0" xfId="1" applyNumberFormat="1" applyFill="1"/>
    <xf numFmtId="0" fontId="12" fillId="2" borderId="5" xfId="3" applyFont="1" applyFill="1" applyBorder="1"/>
    <xf numFmtId="0" fontId="12" fillId="2" borderId="6" xfId="3" applyFont="1" applyFill="1" applyBorder="1" applyAlignment="1">
      <alignment wrapText="1"/>
    </xf>
    <xf numFmtId="3" fontId="12" fillId="2" borderId="6" xfId="3" applyNumberFormat="1" applyFont="1" applyFill="1" applyBorder="1" applyAlignment="1">
      <alignment horizontal="center"/>
    </xf>
    <xf numFmtId="0" fontId="13" fillId="2" borderId="6" xfId="3" applyFill="1" applyBorder="1"/>
    <xf numFmtId="0" fontId="13" fillId="2" borderId="7" xfId="3" applyFill="1" applyBorder="1"/>
    <xf numFmtId="0" fontId="17" fillId="3" borderId="18" xfId="1" applyFont="1" applyFill="1" applyBorder="1" applyAlignment="1">
      <alignment horizontal="center" vertical="center" wrapText="1"/>
    </xf>
    <xf numFmtId="0" fontId="17" fillId="3" borderId="19" xfId="1" applyFont="1" applyFill="1" applyBorder="1" applyAlignment="1">
      <alignment horizontal="left" vertical="center" wrapText="1"/>
    </xf>
    <xf numFmtId="0" fontId="17" fillId="3" borderId="19" xfId="1" applyFont="1" applyFill="1" applyBorder="1" applyAlignment="1">
      <alignment horizontal="center" vertical="center" wrapText="1"/>
    </xf>
    <xf numFmtId="0" fontId="17" fillId="3" borderId="19" xfId="1" applyFont="1" applyFill="1" applyBorder="1" applyAlignment="1">
      <alignment horizontal="right" vertical="center" wrapText="1"/>
    </xf>
    <xf numFmtId="0" fontId="9" fillId="3" borderId="19" xfId="2" applyFont="1" applyFill="1" applyBorder="1"/>
    <xf numFmtId="0" fontId="9" fillId="3" borderId="20" xfId="2" applyFont="1" applyFill="1" applyBorder="1"/>
    <xf numFmtId="0" fontId="6" fillId="3" borderId="8" xfId="2" applyFont="1" applyFill="1" applyBorder="1"/>
    <xf numFmtId="0" fontId="4" fillId="3" borderId="0" xfId="2" applyFill="1"/>
    <xf numFmtId="0" fontId="6" fillId="3" borderId="9" xfId="2" applyFont="1" applyFill="1" applyBorder="1"/>
    <xf numFmtId="0" fontId="10" fillId="2" borderId="8" xfId="2" applyFont="1" applyFill="1" applyBorder="1"/>
    <xf numFmtId="0" fontId="10" fillId="2" borderId="0" xfId="2" applyFont="1" applyFill="1"/>
    <xf numFmtId="0" fontId="6" fillId="2" borderId="9" xfId="2" applyFont="1" applyFill="1" applyBorder="1"/>
    <xf numFmtId="0" fontId="11" fillId="4" borderId="17" xfId="2" applyFont="1" applyFill="1" applyBorder="1" applyAlignment="1">
      <alignment horizontal="center"/>
    </xf>
    <xf numFmtId="0" fontId="22" fillId="2" borderId="0" xfId="2" applyFont="1" applyFill="1"/>
    <xf numFmtId="0" fontId="10" fillId="2" borderId="0" xfId="2" applyFont="1" applyFill="1" applyAlignment="1">
      <alignment wrapText="1"/>
    </xf>
    <xf numFmtId="3" fontId="10" fillId="2" borderId="0" xfId="2" applyNumberFormat="1" applyFont="1" applyFill="1" applyAlignment="1">
      <alignment horizontal="center"/>
    </xf>
    <xf numFmtId="0" fontId="6" fillId="2" borderId="0" xfId="3" applyFont="1" applyFill="1"/>
    <xf numFmtId="0" fontId="13" fillId="2" borderId="8" xfId="3" applyFill="1" applyBorder="1"/>
    <xf numFmtId="0" fontId="13" fillId="2" borderId="0" xfId="3" applyFill="1"/>
    <xf numFmtId="0" fontId="13" fillId="2" borderId="9" xfId="3" applyFill="1" applyBorder="1"/>
    <xf numFmtId="0" fontId="23" fillId="2" borderId="21" xfId="3" applyFont="1" applyFill="1" applyBorder="1"/>
    <xf numFmtId="0" fontId="13" fillId="2" borderId="22" xfId="3" applyFill="1" applyBorder="1"/>
    <xf numFmtId="0" fontId="13" fillId="2" borderId="23" xfId="3" applyFill="1" applyBorder="1"/>
    <xf numFmtId="0" fontId="10" fillId="2" borderId="24" xfId="3" applyFont="1" applyFill="1" applyBorder="1"/>
    <xf numFmtId="0" fontId="12" fillId="3" borderId="0" xfId="3" applyFont="1" applyFill="1" applyAlignment="1">
      <alignment horizontal="center" vertical="center"/>
    </xf>
    <xf numFmtId="0" fontId="6" fillId="2" borderId="0" xfId="3" applyFont="1" applyFill="1" applyAlignment="1">
      <alignment horizontal="center" vertical="center"/>
    </xf>
    <xf numFmtId="0" fontId="13" fillId="2" borderId="0" xfId="3" applyFill="1" applyAlignment="1">
      <alignment horizontal="center" vertical="center"/>
    </xf>
    <xf numFmtId="0" fontId="13" fillId="2" borderId="9" xfId="3" applyFill="1" applyBorder="1" applyAlignment="1">
      <alignment horizontal="center" vertical="center"/>
    </xf>
    <xf numFmtId="3" fontId="12" fillId="2" borderId="0" xfId="3" applyNumberFormat="1" applyFont="1" applyFill="1" applyAlignment="1">
      <alignment horizontal="right" vertical="center"/>
    </xf>
    <xf numFmtId="0" fontId="12" fillId="2" borderId="0" xfId="3" applyFont="1" applyFill="1"/>
    <xf numFmtId="3" fontId="23" fillId="2" borderId="0" xfId="3" applyNumberFormat="1" applyFont="1" applyFill="1" applyAlignment="1">
      <alignment horizontal="right" vertical="center"/>
    </xf>
    <xf numFmtId="0" fontId="3" fillId="2" borderId="9" xfId="1" applyFill="1" applyBorder="1"/>
    <xf numFmtId="0" fontId="12" fillId="2" borderId="8" xfId="4" applyFont="1" applyFill="1" applyBorder="1" applyAlignment="1">
      <alignment vertical="top"/>
    </xf>
    <xf numFmtId="3" fontId="12" fillId="3" borderId="0" xfId="3" applyNumberFormat="1" applyFont="1" applyFill="1" applyAlignment="1">
      <alignment horizontal="center" vertical="center"/>
    </xf>
    <xf numFmtId="0" fontId="11" fillId="3" borderId="8" xfId="2" applyFont="1" applyFill="1" applyBorder="1"/>
    <xf numFmtId="0" fontId="11" fillId="3" borderId="0" xfId="2" applyFont="1" applyFill="1"/>
    <xf numFmtId="3" fontId="11" fillId="3" borderId="0" xfId="2" applyNumberFormat="1" applyFont="1" applyFill="1" applyAlignment="1">
      <alignment horizontal="right"/>
    </xf>
    <xf numFmtId="0" fontId="6" fillId="2" borderId="5" xfId="2" applyFont="1" applyFill="1" applyBorder="1"/>
    <xf numFmtId="0" fontId="6" fillId="2" borderId="6" xfId="2" applyFont="1" applyFill="1" applyBorder="1"/>
    <xf numFmtId="0" fontId="6" fillId="3" borderId="6" xfId="2" applyFont="1" applyFill="1" applyBorder="1"/>
    <xf numFmtId="0" fontId="3" fillId="2" borderId="6" xfId="1" applyFill="1" applyBorder="1"/>
    <xf numFmtId="0" fontId="3" fillId="2" borderId="7" xfId="1" applyFill="1" applyBorder="1"/>
    <xf numFmtId="0" fontId="6" fillId="2" borderId="2" xfId="2" applyFont="1" applyFill="1" applyBorder="1"/>
    <xf numFmtId="0" fontId="6" fillId="2" borderId="3" xfId="2" applyFont="1" applyFill="1" applyBorder="1"/>
    <xf numFmtId="0" fontId="3" fillId="2" borderId="3" xfId="1" applyFill="1" applyBorder="1"/>
    <xf numFmtId="0" fontId="3" fillId="2" borderId="4" xfId="1" applyFill="1" applyBorder="1"/>
    <xf numFmtId="0" fontId="24" fillId="2" borderId="8" xfId="2" applyFont="1" applyFill="1" applyBorder="1" applyAlignment="1">
      <alignment horizontal="left" indent="1"/>
    </xf>
    <xf numFmtId="0" fontId="4" fillId="2" borderId="8" xfId="2" applyFill="1" applyBorder="1"/>
    <xf numFmtId="0" fontId="4" fillId="2" borderId="0" xfId="2" applyFill="1"/>
    <xf numFmtId="0" fontId="11" fillId="4" borderId="11" xfId="2" applyFont="1" applyFill="1" applyBorder="1" applyAlignment="1">
      <alignment horizontal="center"/>
    </xf>
    <xf numFmtId="0" fontId="25" fillId="3" borderId="0" xfId="2" applyFont="1" applyFill="1"/>
    <xf numFmtId="0" fontId="26" fillId="3" borderId="0" xfId="2" applyFont="1" applyFill="1"/>
    <xf numFmtId="0" fontId="27" fillId="3" borderId="0" xfId="2" applyFont="1" applyFill="1" applyAlignment="1">
      <alignment horizontal="center"/>
    </xf>
    <xf numFmtId="0" fontId="28" fillId="3" borderId="0" xfId="0" applyFont="1" applyFill="1"/>
    <xf numFmtId="0" fontId="29" fillId="3" borderId="0" xfId="2" applyFont="1" applyFill="1"/>
    <xf numFmtId="3" fontId="29" fillId="3" borderId="0" xfId="2" applyNumberFormat="1" applyFont="1" applyFill="1" applyAlignment="1">
      <alignment horizontal="right"/>
    </xf>
    <xf numFmtId="0" fontId="27" fillId="3" borderId="0" xfId="2" applyFont="1" applyFill="1"/>
    <xf numFmtId="3" fontId="27" fillId="3" borderId="0" xfId="2" applyNumberFormat="1" applyFont="1" applyFill="1" applyAlignment="1">
      <alignment horizontal="right"/>
    </xf>
    <xf numFmtId="0" fontId="4" fillId="2" borderId="5" xfId="2" applyFill="1" applyBorder="1"/>
    <xf numFmtId="0" fontId="4" fillId="2" borderId="6" xfId="2" applyFill="1" applyBorder="1"/>
    <xf numFmtId="0" fontId="1" fillId="0" borderId="33" xfId="0" applyFont="1" applyFill="1" applyBorder="1"/>
    <xf numFmtId="0" fontId="1" fillId="0" borderId="34" xfId="0" applyNumberFormat="1" applyFont="1" applyFill="1" applyBorder="1"/>
    <xf numFmtId="0" fontId="1" fillId="0" borderId="31" xfId="0" applyFont="1" applyFill="1" applyBorder="1"/>
    <xf numFmtId="0" fontId="1" fillId="0" borderId="32" xfId="0" applyFont="1" applyFill="1" applyBorder="1"/>
    <xf numFmtId="0" fontId="0" fillId="0" borderId="0" xfId="0" applyAlignment="1"/>
    <xf numFmtId="0" fontId="11" fillId="4" borderId="11" xfId="2" applyFont="1" applyFill="1" applyBorder="1" applyAlignment="1">
      <alignment horizontal="center" vertical="center" wrapText="1"/>
    </xf>
    <xf numFmtId="3" fontId="11" fillId="4" borderId="11" xfId="2" applyNumberFormat="1" applyFont="1" applyFill="1" applyBorder="1" applyAlignment="1">
      <alignment horizontal="center" vertical="center" wrapText="1"/>
    </xf>
    <xf numFmtId="0" fontId="1" fillId="0" borderId="0" xfId="0" applyFont="1" applyFill="1"/>
    <xf numFmtId="0" fontId="1" fillId="0" borderId="0" xfId="0" applyFont="1" applyBorder="1"/>
    <xf numFmtId="0" fontId="1" fillId="0" borderId="0" xfId="0" applyFont="1" applyFill="1" applyBorder="1"/>
    <xf numFmtId="0" fontId="12" fillId="4" borderId="25" xfId="3" applyFont="1" applyFill="1" applyBorder="1" applyAlignment="1">
      <alignment horizontal="center" vertical="top" wrapText="1"/>
    </xf>
    <xf numFmtId="0" fontId="12" fillId="4" borderId="17" xfId="3" applyFont="1" applyFill="1" applyBorder="1" applyAlignment="1">
      <alignment horizontal="center" vertical="top" wrapText="1"/>
    </xf>
    <xf numFmtId="0" fontId="9" fillId="3" borderId="0" xfId="2" pivotButton="1" applyFont="1" applyFill="1"/>
    <xf numFmtId="0" fontId="9" fillId="3" borderId="9" xfId="2" pivotButton="1" applyFont="1" applyFill="1" applyBorder="1"/>
    <xf numFmtId="0" fontId="3" fillId="2" borderId="0" xfId="1" pivotButton="1" applyFill="1"/>
    <xf numFmtId="0" fontId="3" fillId="3" borderId="0" xfId="1" applyFill="1" applyBorder="1"/>
    <xf numFmtId="0" fontId="0" fillId="3" borderId="0" xfId="0" applyFill="1" applyBorder="1"/>
    <xf numFmtId="0" fontId="1" fillId="3" borderId="0" xfId="0" applyFont="1" applyFill="1" applyBorder="1"/>
    <xf numFmtId="0" fontId="1" fillId="0" borderId="0" xfId="0" applyFont="1" applyFill="1" applyAlignment="1">
      <alignment horizontal="left" vertical="top" wrapText="1"/>
    </xf>
    <xf numFmtId="0" fontId="1" fillId="0" borderId="0" xfId="0" applyFont="1" applyFill="1" applyAlignment="1">
      <alignment wrapText="1"/>
    </xf>
    <xf numFmtId="14" fontId="1" fillId="0" borderId="0" xfId="0" applyNumberFormat="1" applyFont="1" applyFill="1" applyAlignment="1">
      <alignment vertical="center"/>
    </xf>
    <xf numFmtId="0" fontId="3" fillId="3" borderId="0" xfId="1" pivotButton="1" applyFill="1" applyBorder="1"/>
    <xf numFmtId="0" fontId="19" fillId="3" borderId="0" xfId="1" applyFont="1" applyFill="1"/>
    <xf numFmtId="3" fontId="3" fillId="3" borderId="0" xfId="1" applyNumberFormat="1" applyFill="1"/>
    <xf numFmtId="0" fontId="10" fillId="0" borderId="8" xfId="2" applyFont="1" applyFill="1" applyBorder="1"/>
    <xf numFmtId="3" fontId="12" fillId="0" borderId="11" xfId="2" applyNumberFormat="1" applyFont="1" applyFill="1" applyBorder="1" applyAlignment="1">
      <alignment horizontal="right" wrapText="1"/>
    </xf>
    <xf numFmtId="3" fontId="12" fillId="0" borderId="11" xfId="3" applyNumberFormat="1" applyFont="1" applyFill="1" applyBorder="1" applyAlignment="1">
      <alignment horizontal="right" wrapText="1"/>
    </xf>
    <xf numFmtId="3" fontId="12" fillId="0" borderId="11" xfId="3" applyNumberFormat="1" applyFont="1" applyFill="1" applyBorder="1" applyAlignment="1">
      <alignment horizontal="right"/>
    </xf>
    <xf numFmtId="9" fontId="12" fillId="0" borderId="11" xfId="2" applyNumberFormat="1" applyFont="1" applyFill="1" applyBorder="1" applyAlignment="1">
      <alignment horizontal="right" wrapText="1"/>
    </xf>
    <xf numFmtId="3" fontId="12" fillId="0" borderId="17" xfId="1" applyNumberFormat="1" applyFont="1" applyFill="1" applyBorder="1" applyAlignment="1">
      <alignment horizontal="right" vertical="center" wrapText="1"/>
    </xf>
    <xf numFmtId="0" fontId="31" fillId="0" borderId="0" xfId="0" applyFont="1"/>
    <xf numFmtId="14" fontId="31" fillId="0" borderId="0" xfId="0" applyNumberFormat="1" applyFont="1" applyFill="1" applyAlignment="1" applyProtection="1">
      <alignment vertical="center"/>
    </xf>
    <xf numFmtId="164" fontId="1" fillId="0" borderId="0" xfId="0" applyNumberFormat="1" applyFont="1" applyFill="1" applyBorder="1" applyAlignment="1">
      <alignment horizontal="center"/>
    </xf>
    <xf numFmtId="0" fontId="30" fillId="3" borderId="0" xfId="0" applyFont="1" applyFill="1" applyBorder="1"/>
    <xf numFmtId="0" fontId="12" fillId="0" borderId="16" xfId="1" applyFont="1" applyFill="1" applyBorder="1" applyAlignment="1">
      <alignment horizontal="center" vertical="center" wrapText="1"/>
    </xf>
    <xf numFmtId="3" fontId="11" fillId="0" borderId="17" xfId="1" applyNumberFormat="1" applyFont="1" applyFill="1" applyBorder="1" applyAlignment="1">
      <alignment horizontal="right" vertical="center" wrapText="1"/>
    </xf>
    <xf numFmtId="3" fontId="12" fillId="0" borderId="17" xfId="2" applyNumberFormat="1" applyFont="1" applyFill="1" applyBorder="1" applyAlignment="1">
      <alignment horizontal="right"/>
    </xf>
    <xf numFmtId="0" fontId="12" fillId="0" borderId="25" xfId="3" applyFont="1" applyFill="1" applyBorder="1" applyAlignment="1">
      <alignment horizontal="center"/>
    </xf>
    <xf numFmtId="3" fontId="12" fillId="0" borderId="26" xfId="3" applyNumberFormat="1" applyFont="1" applyFill="1" applyBorder="1" applyAlignment="1">
      <alignment horizontal="center" vertical="center"/>
    </xf>
    <xf numFmtId="0" fontId="12" fillId="0" borderId="10" xfId="3" applyFont="1" applyFill="1" applyBorder="1" applyAlignment="1">
      <alignment horizontal="center"/>
    </xf>
    <xf numFmtId="3" fontId="12" fillId="0" borderId="11" xfId="3" applyNumberFormat="1" applyFont="1" applyFill="1" applyBorder="1" applyAlignment="1">
      <alignment horizontal="center" vertical="center"/>
    </xf>
    <xf numFmtId="0" fontId="12" fillId="0" borderId="10" xfId="2" applyFont="1" applyFill="1" applyBorder="1"/>
    <xf numFmtId="3" fontId="12" fillId="0" borderId="11" xfId="2" applyNumberFormat="1" applyFont="1" applyFill="1" applyBorder="1" applyAlignment="1">
      <alignment horizontal="right"/>
    </xf>
    <xf numFmtId="9" fontId="12" fillId="0" borderId="11" xfId="2" applyNumberFormat="1" applyFont="1" applyFill="1" applyBorder="1" applyAlignment="1">
      <alignment horizontal="right"/>
    </xf>
    <xf numFmtId="0" fontId="12" fillId="0" borderId="10" xfId="3" applyFont="1" applyFill="1" applyBorder="1"/>
    <xf numFmtId="0" fontId="11" fillId="0" borderId="10" xfId="2" applyFont="1" applyFill="1" applyBorder="1"/>
    <xf numFmtId="3" fontId="11" fillId="0" borderId="11" xfId="2" applyNumberFormat="1" applyFont="1" applyFill="1" applyBorder="1" applyAlignment="1">
      <alignment horizontal="right"/>
    </xf>
    <xf numFmtId="0" fontId="1" fillId="0" borderId="0" xfId="0" applyFont="1" applyFill="1" applyBorder="1" applyAlignment="1">
      <alignment horizontal="left"/>
    </xf>
    <xf numFmtId="0" fontId="1" fillId="0" borderId="1" xfId="0" applyFont="1" applyFill="1" applyBorder="1" applyAlignment="1"/>
    <xf numFmtId="14" fontId="1" fillId="0" borderId="0" xfId="0" applyNumberFormat="1" applyFont="1" applyFill="1" applyAlignment="1" applyProtection="1">
      <alignment vertical="center"/>
    </xf>
    <xf numFmtId="0" fontId="1" fillId="0" borderId="1" xfId="0" applyFont="1" applyFill="1" applyBorder="1" applyAlignment="1">
      <alignment vertical="top"/>
    </xf>
    <xf numFmtId="14" fontId="1" fillId="0" borderId="1" xfId="0" applyNumberFormat="1" applyFont="1" applyFill="1" applyBorder="1"/>
    <xf numFmtId="14" fontId="1" fillId="0" borderId="0" xfId="0" applyNumberFormat="1" applyFont="1" applyFill="1"/>
    <xf numFmtId="0" fontId="1" fillId="0" borderId="1" xfId="0" applyFont="1" applyFill="1" applyBorder="1"/>
    <xf numFmtId="0" fontId="0" fillId="0" borderId="1" xfId="0" applyFill="1" applyBorder="1"/>
    <xf numFmtId="0" fontId="1" fillId="0" borderId="8" xfId="0" applyFont="1" applyFill="1" applyBorder="1"/>
    <xf numFmtId="164" fontId="1" fillId="0" borderId="9" xfId="0" applyNumberFormat="1" applyFont="1" applyFill="1" applyBorder="1" applyAlignment="1">
      <alignment horizontal="center"/>
    </xf>
    <xf numFmtId="164" fontId="1" fillId="0" borderId="8" xfId="0" applyNumberFormat="1" applyFont="1" applyFill="1" applyBorder="1" applyAlignment="1">
      <alignment horizontal="center"/>
    </xf>
    <xf numFmtId="164" fontId="11" fillId="0" borderId="17" xfId="1" applyNumberFormat="1" applyFont="1" applyFill="1" applyBorder="1" applyAlignment="1">
      <alignment horizontal="right" vertical="center" wrapText="1"/>
    </xf>
    <xf numFmtId="9" fontId="11" fillId="0" borderId="17" xfId="1" applyNumberFormat="1" applyFont="1" applyFill="1" applyBorder="1" applyAlignment="1">
      <alignment horizontal="right" vertical="center" wrapText="1"/>
    </xf>
    <xf numFmtId="3" fontId="11" fillId="4" borderId="17" xfId="2" applyNumberFormat="1" applyFont="1" applyFill="1" applyBorder="1" applyAlignment="1">
      <alignment horizontal="right"/>
    </xf>
    <xf numFmtId="1" fontId="1" fillId="0" borderId="1" xfId="0" applyNumberFormat="1" applyFont="1" applyFill="1" applyBorder="1" applyAlignment="1">
      <alignment horizontal="center"/>
    </xf>
    <xf numFmtId="0" fontId="31" fillId="0" borderId="0" xfId="0" applyFont="1" applyFill="1"/>
    <xf numFmtId="165" fontId="11" fillId="0" borderId="17" xfId="1" applyNumberFormat="1" applyFont="1" applyFill="1" applyBorder="1" applyAlignment="1">
      <alignment horizontal="right" vertical="center" wrapText="1"/>
    </xf>
    <xf numFmtId="1" fontId="1" fillId="0" borderId="0" xfId="0" applyNumberFormat="1" applyFont="1" applyFill="1" applyAlignment="1">
      <alignment horizontal="right"/>
    </xf>
    <xf numFmtId="0" fontId="1" fillId="0" borderId="0" xfId="6" applyFont="1" applyFill="1"/>
    <xf numFmtId="0" fontId="1" fillId="0" borderId="0" xfId="7" applyFont="1" applyFill="1"/>
    <xf numFmtId="0" fontId="1" fillId="0" borderId="0" xfId="6" applyFont="1" applyFill="1" applyBorder="1"/>
    <xf numFmtId="0" fontId="1" fillId="0" borderId="0" xfId="0" applyNumberFormat="1" applyFont="1" applyFill="1" applyBorder="1"/>
    <xf numFmtId="0" fontId="1" fillId="0" borderId="30" xfId="0" applyFont="1" applyFill="1" applyBorder="1" applyAlignment="1">
      <alignment horizontal="left" vertical="top" wrapText="1"/>
    </xf>
    <xf numFmtId="0" fontId="1" fillId="0" borderId="0" xfId="0" applyNumberFormat="1" applyFont="1" applyFill="1"/>
    <xf numFmtId="2" fontId="1" fillId="0" borderId="0" xfId="0" applyNumberFormat="1" applyFont="1" applyFill="1" applyBorder="1" applyAlignment="1">
      <alignment horizontal="center"/>
    </xf>
    <xf numFmtId="2" fontId="1" fillId="0" borderId="9" xfId="0" applyNumberFormat="1" applyFont="1" applyFill="1" applyBorder="1" applyAlignment="1">
      <alignment horizontal="center"/>
    </xf>
    <xf numFmtId="0" fontId="1" fillId="0" borderId="0" xfId="0" applyFont="1" applyFill="1" applyAlignment="1"/>
    <xf numFmtId="0" fontId="2" fillId="0" borderId="1" xfId="0" applyFont="1" applyFill="1" applyBorder="1"/>
    <xf numFmtId="0" fontId="1" fillId="0" borderId="29"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1" fillId="0" borderId="29" xfId="0" applyFont="1" applyFill="1" applyBorder="1" applyAlignment="1">
      <alignment horizontal="center" vertical="top" wrapText="1"/>
    </xf>
    <xf numFmtId="164" fontId="1" fillId="0" borderId="8"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0" fontId="1" fillId="0" borderId="9" xfId="0" applyFont="1" applyFill="1" applyBorder="1" applyAlignment="1">
      <alignment horizontal="left" vertical="top" wrapText="1"/>
    </xf>
    <xf numFmtId="0" fontId="0" fillId="0" borderId="0" xfId="0" applyFont="1" applyFill="1"/>
    <xf numFmtId="14" fontId="0" fillId="0" borderId="35" xfId="0" applyNumberFormat="1" applyFont="1" applyFill="1" applyBorder="1"/>
    <xf numFmtId="0" fontId="0" fillId="0" borderId="0" xfId="0" applyFont="1" applyFill="1" applyAlignment="1"/>
    <xf numFmtId="0" fontId="0" fillId="0" borderId="1" xfId="0" applyFont="1" applyFill="1" applyBorder="1"/>
    <xf numFmtId="14" fontId="0" fillId="0" borderId="1" xfId="0" applyNumberFormat="1" applyFont="1" applyFill="1" applyBorder="1"/>
    <xf numFmtId="0" fontId="0" fillId="0" borderId="0" xfId="0" applyFont="1" applyFill="1" applyAlignment="1">
      <alignment wrapText="1"/>
    </xf>
    <xf numFmtId="14" fontId="0" fillId="0" borderId="0" xfId="0" applyNumberFormat="1" applyFont="1" applyFill="1"/>
    <xf numFmtId="0" fontId="33" fillId="0" borderId="0" xfId="6" applyFont="1" applyFill="1"/>
    <xf numFmtId="9" fontId="11" fillId="0" borderId="11" xfId="2" applyNumberFormat="1" applyFont="1" applyFill="1" applyBorder="1" applyAlignment="1">
      <alignment horizontal="right"/>
    </xf>
    <xf numFmtId="0" fontId="1" fillId="0" borderId="0" xfId="0" applyFont="1" applyFill="1" applyAlignment="1">
      <alignment horizontal="center"/>
    </xf>
    <xf numFmtId="0" fontId="1" fillId="0" borderId="0" xfId="0" applyFont="1" applyAlignment="1">
      <alignment horizontal="center"/>
    </xf>
    <xf numFmtId="0" fontId="12" fillId="3" borderId="10" xfId="2" applyFont="1" applyFill="1" applyBorder="1" applyAlignment="1">
      <alignment horizontal="left" wrapText="1"/>
    </xf>
    <xf numFmtId="0" fontId="12" fillId="3" borderId="11" xfId="2" applyFont="1" applyFill="1" applyBorder="1" applyAlignment="1">
      <alignment horizontal="left" wrapText="1"/>
    </xf>
    <xf numFmtId="0" fontId="12" fillId="0" borderId="17" xfId="1" applyFont="1" applyFill="1" applyBorder="1" applyAlignment="1">
      <alignment horizontal="center" vertical="center" wrapText="1"/>
    </xf>
    <xf numFmtId="0" fontId="12" fillId="0" borderId="17" xfId="1" applyFont="1" applyFill="1" applyBorder="1" applyAlignment="1">
      <alignment horizontal="left"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1" xfId="2" applyFont="1" applyFill="1" applyBorder="1" applyAlignment="1">
      <alignment horizontal="center" vertical="top"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5" xfId="2" applyFont="1" applyBorder="1" applyAlignment="1">
      <alignment horizontal="center" vertical="center" wrapText="1"/>
    </xf>
    <xf numFmtId="0" fontId="7" fillId="0" borderId="6" xfId="2" applyFont="1" applyBorder="1" applyAlignment="1">
      <alignment horizontal="center" vertical="center" wrapText="1"/>
    </xf>
    <xf numFmtId="0" fontId="7" fillId="0" borderId="7" xfId="2" applyFont="1" applyBorder="1" applyAlignment="1">
      <alignment horizontal="center" vertical="center" wrapText="1"/>
    </xf>
    <xf numFmtId="0" fontId="11" fillId="4" borderId="12"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10" fillId="4" borderId="16" xfId="2" applyFont="1" applyFill="1" applyBorder="1" applyAlignment="1">
      <alignment horizontal="center"/>
    </xf>
    <xf numFmtId="0" fontId="10" fillId="4" borderId="17" xfId="2" applyFont="1" applyFill="1" applyBorder="1" applyAlignment="1">
      <alignment horizontal="center"/>
    </xf>
    <xf numFmtId="0" fontId="18" fillId="4" borderId="16"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3" fontId="12" fillId="0" borderId="17" xfId="0" applyNumberFormat="1"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1" fillId="4" borderId="17" xfId="2" applyFont="1" applyFill="1" applyBorder="1" applyAlignment="1">
      <alignment horizontal="center"/>
    </xf>
    <xf numFmtId="0" fontId="12" fillId="0" borderId="16" xfId="3" applyFont="1" applyFill="1" applyBorder="1"/>
    <xf numFmtId="0" fontId="12" fillId="0" borderId="17" xfId="3" applyFont="1" applyFill="1" applyBorder="1"/>
    <xf numFmtId="0" fontId="11" fillId="4" borderId="16" xfId="3" applyFont="1" applyFill="1" applyBorder="1" applyAlignment="1">
      <alignment wrapText="1"/>
    </xf>
    <xf numFmtId="0" fontId="11" fillId="4" borderId="17" xfId="3" applyFont="1" applyFill="1" applyBorder="1" applyAlignment="1">
      <alignment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3" fontId="11" fillId="5" borderId="17" xfId="0" applyNumberFormat="1"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4" borderId="16" xfId="2" applyFont="1" applyFill="1" applyBorder="1" applyAlignment="1">
      <alignment horizontal="center" vertical="center" wrapText="1"/>
    </xf>
    <xf numFmtId="0" fontId="11" fillId="4" borderId="17" xfId="2" applyFont="1" applyFill="1" applyBorder="1" applyAlignment="1">
      <alignment horizontal="center" vertical="center" wrapText="1"/>
    </xf>
    <xf numFmtId="0" fontId="27" fillId="3" borderId="0" xfId="2" applyFont="1" applyFill="1" applyAlignment="1">
      <alignment horizontal="center"/>
    </xf>
    <xf numFmtId="0" fontId="11" fillId="4" borderId="12" xfId="2" applyFont="1" applyFill="1" applyBorder="1" applyAlignment="1">
      <alignment horizontal="center"/>
    </xf>
    <xf numFmtId="0" fontId="11" fillId="4" borderId="14" xfId="2" applyFont="1" applyFill="1" applyBorder="1" applyAlignment="1">
      <alignment horizontal="center"/>
    </xf>
    <xf numFmtId="0" fontId="11" fillId="4" borderId="27" xfId="2" applyFont="1" applyFill="1" applyBorder="1" applyAlignment="1">
      <alignment horizontal="center" wrapText="1"/>
    </xf>
    <xf numFmtId="0" fontId="11" fillId="4" borderId="28" xfId="2" applyFont="1" applyFill="1" applyBorder="1" applyAlignment="1">
      <alignment horizontal="center"/>
    </xf>
    <xf numFmtId="0" fontId="27" fillId="3" borderId="0" xfId="2" applyFont="1" applyFill="1" applyAlignment="1">
      <alignment horizontal="center" vertical="center" wrapText="1"/>
    </xf>
  </cellXfs>
  <cellStyles count="10">
    <cellStyle name="Comma 2" xfId="5" xr:uid="{902B9ED6-D046-43B1-B35F-2E4851F2B10B}"/>
    <cellStyle name="Normal" xfId="0" builtinId="0"/>
    <cellStyle name="Normal 16" xfId="9" xr:uid="{C466E6EC-CB9C-4FA9-A5AD-B30D528F5468}"/>
    <cellStyle name="Normal 28" xfId="1" xr:uid="{07CE544D-03ED-4B2D-8880-C9F941614B42}"/>
    <cellStyle name="Normal 29" xfId="6" xr:uid="{54CBAB96-2244-4A3C-90A5-B3EA2B81E820}"/>
    <cellStyle name="Normal 30" xfId="7" xr:uid="{0F3F6B71-DEFA-4D3D-8328-55E9618283E9}"/>
    <cellStyle name="Normal 33" xfId="8" xr:uid="{27EE090F-B976-4F6F-9D22-645D2C31E0A8}"/>
    <cellStyle name="Normal_Sheet2_1" xfId="2" xr:uid="{3C095B82-8F3C-4304-8DAC-EC9F519BB3D9}"/>
    <cellStyle name="Normal_Sheet4_1" xfId="4" xr:uid="{7C26D442-98B5-4C6E-8DC1-04433132C17B}"/>
    <cellStyle name="Normal_Summary Tables" xfId="3" xr:uid="{41DE3BF7-EC13-4F25-8FB0-66B20E55A92D}"/>
  </cellStyles>
  <dxfs count="1421">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ont>
        <b val="0"/>
      </font>
    </dxf>
    <dxf>
      <font>
        <b val="0"/>
      </font>
    </dxf>
    <dxf>
      <font>
        <b val="0"/>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border>
    </dxf>
    <dxf>
      <border>
        <left/>
      </border>
    </dxf>
    <dxf>
      <border>
        <left/>
      </border>
    </dxf>
    <dxf>
      <border>
        <left/>
      </border>
    </dxf>
    <dxf>
      <border>
        <left/>
      </border>
    </dxf>
    <dxf>
      <border>
        <left/>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4.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GB" sz="900" b="0"/>
              <a:t>Breakdown of development pipeline (net dwellings)</a:t>
            </a:r>
          </a:p>
        </c:rich>
      </c:tx>
      <c:layout>
        <c:manualLayout>
          <c:xMode val="edge"/>
          <c:yMode val="edge"/>
          <c:x val="0.13378677929811045"/>
          <c:y val="4.1043553766305536E-3"/>
        </c:manualLayout>
      </c:layout>
      <c:overlay val="0"/>
      <c:spPr>
        <a:noFill/>
        <a:ln w="25400">
          <a:noFill/>
        </a:ln>
      </c:spPr>
    </c:title>
    <c:autoTitleDeleted val="0"/>
    <c:plotArea>
      <c:layout>
        <c:manualLayout>
          <c:layoutTarget val="inner"/>
          <c:xMode val="edge"/>
          <c:yMode val="edge"/>
          <c:x val="2.3867654356417294E-2"/>
          <c:y val="0.12198068991376078"/>
          <c:w val="0.82887633922808834"/>
          <c:h val="0.80159955005624295"/>
        </c:manualLayout>
      </c:layout>
      <c:barChart>
        <c:barDir val="col"/>
        <c:grouping val="clustered"/>
        <c:varyColors val="0"/>
        <c:ser>
          <c:idx val="0"/>
          <c:order val="0"/>
          <c:spPr>
            <a:solidFill>
              <a:srgbClr val="0070C0"/>
            </a:solidFill>
            <a:ln w="12700">
              <a:solidFill>
                <a:srgbClr val="0070C0"/>
              </a:solidFill>
              <a:prstDash val="solid"/>
            </a:ln>
          </c:spPr>
          <c:invertIfNegative val="0"/>
          <c:dPt>
            <c:idx val="0"/>
            <c:invertIfNegative val="0"/>
            <c:bubble3D val="0"/>
            <c:extLst>
              <c:ext xmlns:c16="http://schemas.microsoft.com/office/drawing/2014/chart" uri="{C3380CC4-5D6E-409C-BE32-E72D297353CC}">
                <c16:uniqueId val="{00000000-68C0-44D4-8E2D-0E6C3C1F5B03}"/>
              </c:ext>
            </c:extLst>
          </c:dPt>
          <c:dPt>
            <c:idx val="1"/>
            <c:invertIfNegative val="0"/>
            <c:bubble3D val="0"/>
            <c:extLst>
              <c:ext xmlns:c16="http://schemas.microsoft.com/office/drawing/2014/chart" uri="{C3380CC4-5D6E-409C-BE32-E72D297353CC}">
                <c16:uniqueId val="{00000001-68C0-44D4-8E2D-0E6C3C1F5B03}"/>
              </c:ext>
            </c:extLst>
          </c:dPt>
          <c:dPt>
            <c:idx val="2"/>
            <c:invertIfNegative val="0"/>
            <c:bubble3D val="0"/>
            <c:extLst>
              <c:ext xmlns:c16="http://schemas.microsoft.com/office/drawing/2014/chart" uri="{C3380CC4-5D6E-409C-BE32-E72D297353CC}">
                <c16:uniqueId val="{00000002-68C0-44D4-8E2D-0E6C3C1F5B03}"/>
              </c:ext>
            </c:extLst>
          </c:dPt>
          <c:dPt>
            <c:idx val="3"/>
            <c:invertIfNegative val="0"/>
            <c:bubble3D val="0"/>
            <c:extLst>
              <c:ext xmlns:c16="http://schemas.microsoft.com/office/drawing/2014/chart" uri="{C3380CC4-5D6E-409C-BE32-E72D297353CC}">
                <c16:uniqueId val="{00000003-68C0-44D4-8E2D-0E6C3C1F5B03}"/>
              </c:ext>
            </c:extLst>
          </c:dPt>
          <c:cat>
            <c:strRef>
              <c:f>'Summary Tables'!$B$63:$D$65</c:f>
              <c:strCache>
                <c:ptCount val="3"/>
                <c:pt idx="0">
                  <c:v>Under Construction</c:v>
                </c:pt>
                <c:pt idx="1">
                  <c:v>Planning Permissions</c:v>
                </c:pt>
                <c:pt idx="2">
                  <c:v>Deliverable Sites</c:v>
                </c:pt>
              </c:strCache>
            </c:strRef>
          </c:cat>
          <c:val>
            <c:numRef>
              <c:f>'Summary Tables'!$J$63:$J$65</c:f>
              <c:numCache>
                <c:formatCode>#,##0</c:formatCode>
                <c:ptCount val="3"/>
                <c:pt idx="0">
                  <c:v>537</c:v>
                </c:pt>
                <c:pt idx="1">
                  <c:v>290</c:v>
                </c:pt>
                <c:pt idx="2">
                  <c:v>1381</c:v>
                </c:pt>
              </c:numCache>
            </c:numRef>
          </c:val>
          <c:extLst>
            <c:ext xmlns:c16="http://schemas.microsoft.com/office/drawing/2014/chart" uri="{C3380CC4-5D6E-409C-BE32-E72D297353CC}">
              <c16:uniqueId val="{00000004-68C0-44D4-8E2D-0E6C3C1F5B03}"/>
            </c:ext>
          </c:extLst>
        </c:ser>
        <c:dLbls>
          <c:showLegendKey val="0"/>
          <c:showVal val="0"/>
          <c:showCatName val="0"/>
          <c:showSerName val="0"/>
          <c:showPercent val="0"/>
          <c:showBubbleSize val="0"/>
        </c:dLbls>
        <c:gapWidth val="40"/>
        <c:axId val="303027712"/>
        <c:axId val="303026176"/>
      </c:barChart>
      <c:valAx>
        <c:axId val="303026176"/>
        <c:scaling>
          <c:orientation val="minMax"/>
        </c:scaling>
        <c:delete val="0"/>
        <c:axPos val="l"/>
        <c:majorGridlines/>
        <c:numFmt formatCode="#,##0" sourceLinked="1"/>
        <c:majorTickMark val="out"/>
        <c:minorTickMark val="none"/>
        <c:tickLblPos val="nextTo"/>
        <c:txPr>
          <a:bodyPr/>
          <a:lstStyle/>
          <a:p>
            <a:pPr>
              <a:defRPr sz="900"/>
            </a:pPr>
            <a:endParaRPr lang="en-US"/>
          </a:p>
        </c:txPr>
        <c:crossAx val="303027712"/>
        <c:crosses val="autoZero"/>
        <c:crossBetween val="between"/>
      </c:valAx>
      <c:catAx>
        <c:axId val="303027712"/>
        <c:scaling>
          <c:orientation val="minMax"/>
        </c:scaling>
        <c:delete val="0"/>
        <c:axPos val="b"/>
        <c:numFmt formatCode="General" sourceLinked="0"/>
        <c:majorTickMark val="out"/>
        <c:minorTickMark val="none"/>
        <c:tickLblPos val="nextTo"/>
        <c:txPr>
          <a:bodyPr/>
          <a:lstStyle/>
          <a:p>
            <a:pPr>
              <a:defRPr sz="900"/>
            </a:pPr>
            <a:endParaRPr lang="en-US"/>
          </a:p>
        </c:txPr>
        <c:crossAx val="303026176"/>
        <c:crossesAt val="0"/>
        <c:auto val="0"/>
        <c:lblAlgn val="ctr"/>
        <c:lblOffset val="100"/>
        <c:noMultiLvlLbl val="0"/>
      </c:catAx>
      <c:spPr>
        <a:noFill/>
        <a:ln w="12700">
          <a:noFill/>
        </a:ln>
      </c:spPr>
    </c:plotArea>
    <c:plotVisOnly val="1"/>
    <c:dispBlanksAs val="zero"/>
    <c:showDLblsOverMax val="0"/>
  </c:chart>
  <c:spPr>
    <a:solidFill>
      <a:srgbClr val="FFFFFF"/>
    </a:solidFill>
    <a:ln w="9525">
      <a:noFill/>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43369734789394E-2"/>
          <c:y val="5.8823754686560537E-2"/>
          <c:w val="0.90795631825273015"/>
          <c:h val="0.81348429272427891"/>
        </c:manualLayout>
      </c:layout>
      <c:barChart>
        <c:barDir val="col"/>
        <c:grouping val="clustered"/>
        <c:varyColors val="0"/>
        <c:ser>
          <c:idx val="0"/>
          <c:order val="0"/>
          <c:tx>
            <c:strRef>
              <c:f>'Summary Tables'!$C$75</c:f>
              <c:strCache>
                <c:ptCount val="1"/>
                <c:pt idx="0">
                  <c:v>Completions</c:v>
                </c:pt>
              </c:strCache>
            </c:strRef>
          </c:tx>
          <c:spPr>
            <a:solidFill>
              <a:srgbClr val="0070C0"/>
            </a:solidFill>
            <a:ln w="63500">
              <a:solidFill>
                <a:srgbClr val="0070C0"/>
              </a:solidFill>
              <a:prstDash val="solid"/>
              <a:miter lim="800000"/>
            </a:ln>
          </c:spPr>
          <c:invertIfNegative val="0"/>
          <c:cat>
            <c:strRef>
              <c:f>'Summary Tables'!$B$76:$B$94</c:f>
              <c:strCache>
                <c:ptCount val="19"/>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pt idx="18">
                  <c:v>2019/20</c:v>
                </c:pt>
              </c:strCache>
            </c:strRef>
          </c:cat>
          <c:val>
            <c:numRef>
              <c:f>'Summary Tables'!$C$76:$C$94</c:f>
              <c:numCache>
                <c:formatCode>#,##0</c:formatCode>
                <c:ptCount val="19"/>
                <c:pt idx="0">
                  <c:v>160</c:v>
                </c:pt>
                <c:pt idx="1">
                  <c:v>319</c:v>
                </c:pt>
                <c:pt idx="2">
                  <c:v>246</c:v>
                </c:pt>
                <c:pt idx="3">
                  <c:v>582</c:v>
                </c:pt>
                <c:pt idx="4">
                  <c:v>842</c:v>
                </c:pt>
                <c:pt idx="5">
                  <c:v>230</c:v>
                </c:pt>
                <c:pt idx="6">
                  <c:v>260</c:v>
                </c:pt>
                <c:pt idx="7">
                  <c:v>436</c:v>
                </c:pt>
                <c:pt idx="8">
                  <c:v>145</c:v>
                </c:pt>
                <c:pt idx="9">
                  <c:v>399</c:v>
                </c:pt>
                <c:pt idx="10">
                  <c:v>208</c:v>
                </c:pt>
                <c:pt idx="11">
                  <c:v>695</c:v>
                </c:pt>
                <c:pt idx="12">
                  <c:v>235</c:v>
                </c:pt>
                <c:pt idx="13">
                  <c:v>304</c:v>
                </c:pt>
                <c:pt idx="14">
                  <c:v>491</c:v>
                </c:pt>
                <c:pt idx="15">
                  <c:v>460</c:v>
                </c:pt>
                <c:pt idx="16">
                  <c:v>382</c:v>
                </c:pt>
                <c:pt idx="17">
                  <c:v>419</c:v>
                </c:pt>
                <c:pt idx="18">
                  <c:v>332</c:v>
                </c:pt>
              </c:numCache>
            </c:numRef>
          </c:val>
          <c:extLst>
            <c:ext xmlns:c16="http://schemas.microsoft.com/office/drawing/2014/chart" uri="{C3380CC4-5D6E-409C-BE32-E72D297353CC}">
              <c16:uniqueId val="{00000000-99C0-4DCA-B558-D7242426D020}"/>
            </c:ext>
          </c:extLst>
        </c:ser>
        <c:dLbls>
          <c:showLegendKey val="0"/>
          <c:showVal val="0"/>
          <c:showCatName val="0"/>
          <c:showSerName val="0"/>
          <c:showPercent val="0"/>
          <c:showBubbleSize val="0"/>
        </c:dLbls>
        <c:gapWidth val="78"/>
        <c:axId val="261322240"/>
        <c:axId val="261323776"/>
      </c:barChart>
      <c:lineChart>
        <c:grouping val="standard"/>
        <c:varyColors val="0"/>
        <c:ser>
          <c:idx val="1"/>
          <c:order val="1"/>
          <c:tx>
            <c:strRef>
              <c:f>'Summary Tables'!$D$75</c:f>
              <c:strCache>
                <c:ptCount val="1"/>
                <c:pt idx="0">
                  <c:v>5 Year Average</c:v>
                </c:pt>
              </c:strCache>
            </c:strRef>
          </c:tx>
          <c:marker>
            <c:symbol val="none"/>
          </c:marker>
          <c:cat>
            <c:strRef>
              <c:f>'Summary Tables'!$B$76:$B$94</c:f>
              <c:strCache>
                <c:ptCount val="19"/>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pt idx="18">
                  <c:v>2019/20</c:v>
                </c:pt>
              </c:strCache>
            </c:strRef>
          </c:cat>
          <c:val>
            <c:numRef>
              <c:f>'Summary Tables'!$D$76:$D$94</c:f>
              <c:numCache>
                <c:formatCode>#,##0</c:formatCode>
                <c:ptCount val="19"/>
                <c:pt idx="4">
                  <c:v>429.8</c:v>
                </c:pt>
                <c:pt idx="5">
                  <c:v>443.8</c:v>
                </c:pt>
                <c:pt idx="6">
                  <c:v>432</c:v>
                </c:pt>
                <c:pt idx="7">
                  <c:v>470</c:v>
                </c:pt>
                <c:pt idx="8">
                  <c:v>382.6</c:v>
                </c:pt>
                <c:pt idx="9">
                  <c:v>294</c:v>
                </c:pt>
                <c:pt idx="10">
                  <c:v>289.60000000000002</c:v>
                </c:pt>
                <c:pt idx="11">
                  <c:v>376.6</c:v>
                </c:pt>
                <c:pt idx="12">
                  <c:v>336.4</c:v>
                </c:pt>
                <c:pt idx="13">
                  <c:v>368.2</c:v>
                </c:pt>
                <c:pt idx="14">
                  <c:v>386.6</c:v>
                </c:pt>
                <c:pt idx="15">
                  <c:v>437</c:v>
                </c:pt>
                <c:pt idx="16">
                  <c:v>374.4</c:v>
                </c:pt>
                <c:pt idx="17">
                  <c:v>411.2</c:v>
                </c:pt>
                <c:pt idx="18">
                  <c:v>416.8</c:v>
                </c:pt>
              </c:numCache>
            </c:numRef>
          </c:val>
          <c:smooth val="0"/>
          <c:extLst>
            <c:ext xmlns:c16="http://schemas.microsoft.com/office/drawing/2014/chart" uri="{C3380CC4-5D6E-409C-BE32-E72D297353CC}">
              <c16:uniqueId val="{00000000-30AC-446F-AE24-CD07D4E869FA}"/>
            </c:ext>
          </c:extLst>
        </c:ser>
        <c:dLbls>
          <c:showLegendKey val="0"/>
          <c:showVal val="0"/>
          <c:showCatName val="0"/>
          <c:showSerName val="0"/>
          <c:showPercent val="0"/>
          <c:showBubbleSize val="0"/>
        </c:dLbls>
        <c:marker val="1"/>
        <c:smooth val="0"/>
        <c:axId val="261322240"/>
        <c:axId val="261323776"/>
      </c:lineChart>
      <c:catAx>
        <c:axId val="261322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1320000" vert="horz"/>
          <a:lstStyle/>
          <a:p>
            <a:pPr>
              <a:defRPr sz="800" b="0" i="0" u="none" strike="noStrike" baseline="0">
                <a:solidFill>
                  <a:srgbClr val="000000"/>
                </a:solidFill>
                <a:latin typeface="Arial"/>
                <a:ea typeface="Arial"/>
                <a:cs typeface="Arial"/>
              </a:defRPr>
            </a:pPr>
            <a:endParaRPr lang="en-US"/>
          </a:p>
        </c:txPr>
        <c:crossAx val="261323776"/>
        <c:crosses val="autoZero"/>
        <c:auto val="1"/>
        <c:lblAlgn val="ctr"/>
        <c:lblOffset val="100"/>
        <c:noMultiLvlLbl val="0"/>
      </c:catAx>
      <c:valAx>
        <c:axId val="261323776"/>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1322240"/>
        <c:crosses val="autoZero"/>
        <c:crossBetween val="between"/>
      </c:valAx>
      <c:spPr>
        <a:noFill/>
        <a:ln w="12700">
          <a:noFill/>
          <a:prstDash val="solid"/>
        </a:ln>
      </c:spPr>
    </c:plotArea>
    <c:legend>
      <c:legendPos val="r"/>
      <c:layout>
        <c:manualLayout>
          <c:xMode val="edge"/>
          <c:yMode val="edge"/>
          <c:x val="7.102630086548628E-2"/>
          <c:y val="6.3268613162485124E-2"/>
          <c:w val="0.14036470697135553"/>
          <c:h val="0.1198086222886777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chemeClr val="tx1"/>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596559326770802E-2"/>
          <c:y val="5.905511811023622E-2"/>
          <c:w val="0.93201854185784794"/>
          <c:h val="0.77952755905511806"/>
        </c:manualLayout>
      </c:layout>
      <c:barChart>
        <c:barDir val="col"/>
        <c:grouping val="stacked"/>
        <c:varyColors val="0"/>
        <c:ser>
          <c:idx val="0"/>
          <c:order val="0"/>
          <c:tx>
            <c:strRef>
              <c:f>'Summary Tables'!$C$102</c:f>
              <c:strCache>
                <c:ptCount val="1"/>
                <c:pt idx="0">
                  <c:v> Open Market</c:v>
                </c:pt>
              </c:strCache>
            </c:strRef>
          </c:tx>
          <c:spPr>
            <a:solidFill>
              <a:schemeClr val="tx2">
                <a:lumMod val="60000"/>
                <a:lumOff val="40000"/>
              </a:schemeClr>
            </a:solidFill>
            <a:ln w="25400">
              <a:solidFill>
                <a:schemeClr val="tx2">
                  <a:lumMod val="60000"/>
                  <a:lumOff val="40000"/>
                </a:schemeClr>
              </a:solidFill>
              <a:prstDash val="solid"/>
              <a:miter lim="800000"/>
            </a:ln>
          </c:spPr>
          <c:invertIfNegative val="0"/>
          <c:cat>
            <c:strRef>
              <c:f>'Summary Tables'!$B$104:$B$118</c:f>
              <c:strCache>
                <c:ptCount val="15"/>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strCache>
            </c:strRef>
          </c:cat>
          <c:val>
            <c:numRef>
              <c:f>'Summary Tables'!$C$104:$C$118</c:f>
              <c:numCache>
                <c:formatCode>#,##0</c:formatCode>
                <c:ptCount val="15"/>
                <c:pt idx="0">
                  <c:v>611</c:v>
                </c:pt>
                <c:pt idx="1">
                  <c:v>192</c:v>
                </c:pt>
                <c:pt idx="2">
                  <c:v>257</c:v>
                </c:pt>
                <c:pt idx="3">
                  <c:v>338</c:v>
                </c:pt>
                <c:pt idx="4">
                  <c:v>145</c:v>
                </c:pt>
                <c:pt idx="5">
                  <c:v>273</c:v>
                </c:pt>
                <c:pt idx="6">
                  <c:v>133</c:v>
                </c:pt>
                <c:pt idx="7">
                  <c:v>468</c:v>
                </c:pt>
                <c:pt idx="8">
                  <c:v>202</c:v>
                </c:pt>
                <c:pt idx="9">
                  <c:v>298</c:v>
                </c:pt>
                <c:pt idx="10">
                  <c:v>392</c:v>
                </c:pt>
                <c:pt idx="11">
                  <c:v>398</c:v>
                </c:pt>
                <c:pt idx="12">
                  <c:v>341</c:v>
                </c:pt>
                <c:pt idx="13">
                  <c:v>349</c:v>
                </c:pt>
                <c:pt idx="14">
                  <c:v>298</c:v>
                </c:pt>
              </c:numCache>
            </c:numRef>
          </c:val>
          <c:extLst>
            <c:ext xmlns:c16="http://schemas.microsoft.com/office/drawing/2014/chart" uri="{C3380CC4-5D6E-409C-BE32-E72D297353CC}">
              <c16:uniqueId val="{00000000-264B-4F9D-8C11-E4C05A3E5A46}"/>
            </c:ext>
          </c:extLst>
        </c:ser>
        <c:ser>
          <c:idx val="4"/>
          <c:order val="1"/>
          <c:tx>
            <c:strRef>
              <c:f>'Summary Tables'!$E$102</c:f>
              <c:strCache>
                <c:ptCount val="1"/>
                <c:pt idx="0">
                  <c:v> Affordable</c:v>
                </c:pt>
              </c:strCache>
            </c:strRef>
          </c:tx>
          <c:spPr>
            <a:solidFill>
              <a:srgbClr val="99CC00"/>
            </a:solidFill>
            <a:ln w="25400">
              <a:solidFill>
                <a:srgbClr val="99CC00"/>
              </a:solidFill>
              <a:prstDash val="solid"/>
              <a:miter lim="800000"/>
            </a:ln>
          </c:spPr>
          <c:invertIfNegative val="0"/>
          <c:cat>
            <c:strRef>
              <c:f>'Summary Tables'!$B$104:$B$118</c:f>
              <c:strCache>
                <c:ptCount val="15"/>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strCache>
            </c:strRef>
          </c:cat>
          <c:val>
            <c:numRef>
              <c:f>'Summary Tables'!$E$104:$E$118</c:f>
              <c:numCache>
                <c:formatCode>#,##0</c:formatCode>
                <c:ptCount val="15"/>
                <c:pt idx="0">
                  <c:v>231</c:v>
                </c:pt>
                <c:pt idx="1">
                  <c:v>38</c:v>
                </c:pt>
                <c:pt idx="2">
                  <c:v>3</c:v>
                </c:pt>
                <c:pt idx="3">
                  <c:v>98</c:v>
                </c:pt>
                <c:pt idx="4">
                  <c:v>0</c:v>
                </c:pt>
                <c:pt idx="5">
                  <c:v>126</c:v>
                </c:pt>
                <c:pt idx="6">
                  <c:v>75</c:v>
                </c:pt>
                <c:pt idx="7">
                  <c:v>227</c:v>
                </c:pt>
                <c:pt idx="8">
                  <c:v>33</c:v>
                </c:pt>
                <c:pt idx="9">
                  <c:v>6</c:v>
                </c:pt>
                <c:pt idx="10">
                  <c:v>99</c:v>
                </c:pt>
                <c:pt idx="11">
                  <c:v>62</c:v>
                </c:pt>
                <c:pt idx="12">
                  <c:v>41</c:v>
                </c:pt>
                <c:pt idx="13">
                  <c:v>70</c:v>
                </c:pt>
                <c:pt idx="14">
                  <c:v>34</c:v>
                </c:pt>
              </c:numCache>
            </c:numRef>
          </c:val>
          <c:extLst>
            <c:ext xmlns:c16="http://schemas.microsoft.com/office/drawing/2014/chart" uri="{C3380CC4-5D6E-409C-BE32-E72D297353CC}">
              <c16:uniqueId val="{00000001-264B-4F9D-8C11-E4C05A3E5A46}"/>
            </c:ext>
          </c:extLst>
        </c:ser>
        <c:dLbls>
          <c:showLegendKey val="0"/>
          <c:showVal val="0"/>
          <c:showCatName val="0"/>
          <c:showSerName val="0"/>
          <c:showPercent val="0"/>
          <c:showBubbleSize val="0"/>
        </c:dLbls>
        <c:gapWidth val="118"/>
        <c:overlap val="100"/>
        <c:axId val="324841856"/>
        <c:axId val="324843392"/>
      </c:barChart>
      <c:catAx>
        <c:axId val="324841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4843392"/>
        <c:crosses val="autoZero"/>
        <c:auto val="1"/>
        <c:lblAlgn val="ctr"/>
        <c:lblOffset val="100"/>
        <c:tickLblSkip val="1"/>
        <c:tickMarkSkip val="1"/>
        <c:noMultiLvlLbl val="0"/>
      </c:catAx>
      <c:valAx>
        <c:axId val="324843392"/>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4841856"/>
        <c:crosses val="autoZero"/>
        <c:crossBetween val="between"/>
      </c:valAx>
      <c:spPr>
        <a:noFill/>
        <a:ln w="12700">
          <a:solidFill>
            <a:srgbClr val="969696"/>
          </a:solidFill>
          <a:prstDash val="solid"/>
        </a:ln>
      </c:spPr>
    </c:plotArea>
    <c:legend>
      <c:legendPos val="r"/>
      <c:layout>
        <c:manualLayout>
          <c:xMode val="edge"/>
          <c:yMode val="edge"/>
          <c:x val="0.84742787895495542"/>
          <c:y val="7.339772030995903E-2"/>
          <c:w val="0.14650734882040048"/>
          <c:h val="0.19482446326979466"/>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Arial" panose="020B0604020202020204" pitchFamily="34" charset="0"/>
                <a:cs typeface="Arial" panose="020B0604020202020204" pitchFamily="34" charset="0"/>
              </a:defRPr>
            </a:pPr>
            <a:r>
              <a:rPr lang="en-GB" sz="1050">
                <a:latin typeface="Arial" panose="020B0604020202020204" pitchFamily="34" charset="0"/>
                <a:cs typeface="Arial" panose="020B0604020202020204" pitchFamily="34" charset="0"/>
              </a:rPr>
              <a:t>Total Net completions</a:t>
            </a:r>
            <a:r>
              <a:rPr lang="en-GB" sz="1050" baseline="0">
                <a:latin typeface="Arial" panose="020B0604020202020204" pitchFamily="34" charset="0"/>
                <a:cs typeface="Arial" panose="020B0604020202020204" pitchFamily="34" charset="0"/>
              </a:rPr>
              <a:t> by tenure</a:t>
            </a:r>
            <a:endParaRPr lang="en-GB" sz="1050">
              <a:latin typeface="Arial" panose="020B0604020202020204" pitchFamily="34" charset="0"/>
              <a:cs typeface="Arial" panose="020B0604020202020204" pitchFamily="34" charset="0"/>
            </a:endParaRPr>
          </a:p>
        </c:rich>
      </c:tx>
      <c:layout>
        <c:manualLayout>
          <c:xMode val="edge"/>
          <c:yMode val="edge"/>
          <c:x val="8.3702766909099599E-4"/>
          <c:y val="5.0772643699574672E-3"/>
        </c:manualLayout>
      </c:layout>
      <c:overlay val="0"/>
    </c:title>
    <c:autoTitleDeleted val="0"/>
    <c:plotArea>
      <c:layout>
        <c:manualLayout>
          <c:layoutTarget val="inner"/>
          <c:xMode val="edge"/>
          <c:yMode val="edge"/>
          <c:x val="2.058656869891911E-2"/>
          <c:y val="0.15693824167538528"/>
          <c:w val="0.45464096332246212"/>
          <c:h val="0.71658670308437811"/>
        </c:manualLayout>
      </c:layout>
      <c:pieChart>
        <c:varyColors val="1"/>
        <c:ser>
          <c:idx val="0"/>
          <c:order val="0"/>
          <c:tx>
            <c:strRef>
              <c:f>'Summary Tables'!$C$101</c:f>
              <c:strCache>
                <c:ptCount val="1"/>
                <c:pt idx="0">
                  <c:v>Net completions by tenure and financial year (2005/06 to 2019/20)</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601B-4127-9B4D-C4948222117E}"/>
              </c:ext>
            </c:extLst>
          </c:dPt>
          <c:dPt>
            <c:idx val="1"/>
            <c:bubble3D val="0"/>
            <c:spPr>
              <a:solidFill>
                <a:srgbClr val="92D050"/>
              </a:solidFill>
            </c:spPr>
            <c:extLst>
              <c:ext xmlns:c16="http://schemas.microsoft.com/office/drawing/2014/chart" uri="{C3380CC4-5D6E-409C-BE32-E72D297353CC}">
                <c16:uniqueId val="{00000003-601B-4127-9B4D-C4948222117E}"/>
              </c:ext>
            </c:extLst>
          </c:dPt>
          <c:dLbls>
            <c:dLbl>
              <c:idx val="0"/>
              <c:layout>
                <c:manualLayout>
                  <c:x val="-0.10983299522488398"/>
                  <c:y val="-0.2002341138594525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1B-4127-9B4D-C4948222117E}"/>
                </c:ext>
              </c:extLst>
            </c:dLbl>
            <c:dLbl>
              <c:idx val="1"/>
              <c:layout>
                <c:manualLayout>
                  <c:x val="9.1572856156541427E-2"/>
                  <c:y val="0.14183917705140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01B-4127-9B4D-C4948222117E}"/>
                </c:ext>
              </c:extLst>
            </c:dLbl>
            <c:spPr>
              <a:noFill/>
              <a:ln>
                <a:noFill/>
              </a:ln>
              <a:effectLst/>
            </c:spPr>
            <c:txPr>
              <a:bodyPr/>
              <a:lstStyle/>
              <a:p>
                <a:pPr>
                  <a:defRPr sz="9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('Summary Tables'!$C$102,'Summary Tables'!$E$102)</c:f>
              <c:strCache>
                <c:ptCount val="2"/>
                <c:pt idx="0">
                  <c:v> Open Market</c:v>
                </c:pt>
                <c:pt idx="1">
                  <c:v> Affordable</c:v>
                </c:pt>
              </c:strCache>
            </c:strRef>
          </c:cat>
          <c:val>
            <c:numRef>
              <c:f>('Summary Tables'!$D$119,'Summary Tables'!$F$119)</c:f>
              <c:numCache>
                <c:formatCode>0%</c:formatCode>
                <c:ptCount val="2"/>
                <c:pt idx="0">
                  <c:v>0.80421377183967113</c:v>
                </c:pt>
                <c:pt idx="1">
                  <c:v>0.19578622816032887</c:v>
                </c:pt>
              </c:numCache>
            </c:numRef>
          </c:val>
          <c:extLst>
            <c:ext xmlns:c16="http://schemas.microsoft.com/office/drawing/2014/chart" uri="{C3380CC4-5D6E-409C-BE32-E72D297353CC}">
              <c16:uniqueId val="{00000004-601B-4127-9B4D-C4948222117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49256896981170933"/>
          <c:y val="9.8474941701411273E-2"/>
          <c:w val="0.25406419049563556"/>
          <c:h val="0.16566268878512203"/>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alignWithMargins="0"/>
    <c:pageMargins b="1" l="0.75" r="0.75" t="1" header="0.5" footer="0.5"/>
    <c:pageSetup paperSize="9" orientation="landscape" verticalDpi="12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381001</xdr:colOff>
      <xdr:row>56</xdr:row>
      <xdr:rowOff>152400</xdr:rowOff>
    </xdr:from>
    <xdr:to>
      <xdr:col>17</xdr:col>
      <xdr:colOff>457201</xdr:colOff>
      <xdr:row>67</xdr:row>
      <xdr:rowOff>95250</xdr:rowOff>
    </xdr:to>
    <xdr:graphicFrame macro="">
      <xdr:nvGraphicFramePr>
        <xdr:cNvPr id="2" name="Chart 1">
          <a:extLst>
            <a:ext uri="{FF2B5EF4-FFF2-40B4-BE49-F238E27FC236}">
              <a16:creationId xmlns:a16="http://schemas.microsoft.com/office/drawing/2014/main" id="{5FF31A11-D904-43EF-9062-E7B675711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180975</xdr:colOff>
      <xdr:row>74</xdr:row>
      <xdr:rowOff>28575</xdr:rowOff>
    </xdr:from>
    <xdr:to>
      <xdr:col>18</xdr:col>
      <xdr:colOff>0</xdr:colOff>
      <xdr:row>94</xdr:row>
      <xdr:rowOff>1</xdr:rowOff>
    </xdr:to>
    <xdr:graphicFrame macro="">
      <xdr:nvGraphicFramePr>
        <xdr:cNvPr id="3" name="Chart 12">
          <a:extLst>
            <a:ext uri="{FF2B5EF4-FFF2-40B4-BE49-F238E27FC236}">
              <a16:creationId xmlns:a16="http://schemas.microsoft.com/office/drawing/2014/main" id="{95CF0282-21BD-4565-9E6A-03CD361EA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76200</xdr:colOff>
      <xdr:row>119</xdr:row>
      <xdr:rowOff>149088</xdr:rowOff>
    </xdr:from>
    <xdr:to>
      <xdr:col>15</xdr:col>
      <xdr:colOff>228600</xdr:colOff>
      <xdr:row>136</xdr:row>
      <xdr:rowOff>76201</xdr:rowOff>
    </xdr:to>
    <xdr:graphicFrame macro="">
      <xdr:nvGraphicFramePr>
        <xdr:cNvPr id="9" name="Chart 62">
          <a:extLst>
            <a:ext uri="{FF2B5EF4-FFF2-40B4-BE49-F238E27FC236}">
              <a16:creationId xmlns:a16="http://schemas.microsoft.com/office/drawing/2014/main" id="{D9F42CE7-4A6F-4B76-9B7F-2728DCD747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82826</xdr:colOff>
      <xdr:row>101</xdr:row>
      <xdr:rowOff>74544</xdr:rowOff>
    </xdr:from>
    <xdr:to>
      <xdr:col>15</xdr:col>
      <xdr:colOff>248478</xdr:colOff>
      <xdr:row>118</xdr:row>
      <xdr:rowOff>47625</xdr:rowOff>
    </xdr:to>
    <xdr:graphicFrame macro="">
      <xdr:nvGraphicFramePr>
        <xdr:cNvPr id="12" name="Chart 11">
          <a:extLst>
            <a:ext uri="{FF2B5EF4-FFF2-40B4-BE49-F238E27FC236}">
              <a16:creationId xmlns:a16="http://schemas.microsoft.com/office/drawing/2014/main" id="{D2DA4380-0A09-45B7-B4CB-C0CE1C7DB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38100</xdr:colOff>
      <xdr:row>1</xdr:row>
      <xdr:rowOff>60434</xdr:rowOff>
    </xdr:from>
    <xdr:to>
      <xdr:col>3</xdr:col>
      <xdr:colOff>600076</xdr:colOff>
      <xdr:row>1</xdr:row>
      <xdr:rowOff>428954</xdr:rowOff>
    </xdr:to>
    <xdr:pic>
      <xdr:nvPicPr>
        <xdr:cNvPr id="13" name="Picture 12">
          <a:extLst>
            <a:ext uri="{FF2B5EF4-FFF2-40B4-BE49-F238E27FC236}">
              <a16:creationId xmlns:a16="http://schemas.microsoft.com/office/drawing/2014/main" id="{D977CAC2-F344-4013-A3FD-412E1F6CC25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7700" y="222359"/>
          <a:ext cx="1781176" cy="368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richmond.gov.uk/Users/cwilliams3/AppData/Local/Microsoft/Windows/Temporary%20Internet%20Files/Content.Outlook/WFTL1OK6/Trajec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s"/>
      <sheetName val="Scenario 1"/>
      <sheetName val="Scenario 1 Trajectory"/>
      <sheetName val="Scenario 2"/>
      <sheetName val="Scenario 2 Trajectory"/>
      <sheetName val="Assumptions and Abbreviations"/>
      <sheetName val="Pivots"/>
    </sheetNames>
    <sheetDataSet>
      <sheetData sheetId="0"/>
      <sheetData sheetId="1"/>
      <sheetData sheetId="2"/>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103.647898726849" missingItemsLimit="0" createdVersion="6" refreshedVersion="6" minRefreshableVersion="3" recordCount="322" xr:uid="{8E73B54F-7810-4597-95AA-A09B1DE093F8}">
  <cacheSource type="worksheet">
    <worksheetSource ref="A1:AX323" sheet="Data"/>
  </cacheSource>
  <cacheFields count="50">
    <cacheField name="Planning Ref" numFmtId="0">
      <sharedItems/>
    </cacheField>
    <cacheField name="Development Category" numFmtId="0">
      <sharedItems containsBlank="1" count="6">
        <s v="NEW"/>
        <s v="CHU"/>
        <s v="CON"/>
        <s v="MIX"/>
        <s v="EXT"/>
        <m/>
      </sharedItems>
    </cacheField>
    <cacheField name="Application Type" numFmtId="0">
      <sharedItems containsBlank="1"/>
    </cacheField>
    <cacheField name="Decision Date" numFmtId="14">
      <sharedItems containsNonDate="0" containsDate="1" containsString="0" containsBlank="1" minDate="2000-02-03T00:00:00" maxDate="2020-03-27T00:00:00"/>
    </cacheField>
    <cacheField name="Expiry Date" numFmtId="14">
      <sharedItems containsNonDate="0" containsDate="1" containsString="0" containsBlank="1" minDate="2005-02-03T00:00:00" maxDate="2023-03-21T00:00:00"/>
    </cacheField>
    <cacheField name="Start Date" numFmtId="0">
      <sharedItems containsNonDate="0" containsDate="1" containsString="0" containsBlank="1" minDate="2005-01-14T00:00:00" maxDate="2020-06-18T00:00:00"/>
    </cacheField>
    <cacheField name="Completion Date" numFmtId="0">
      <sharedItems containsNonDate="0" containsDate="1" containsString="0" containsBlank="1" minDate="2019-04-01T00:00:00" maxDate="2020-08-14T00:00:00"/>
    </cacheField>
    <cacheField name="Site Status" numFmtId="0">
      <sharedItems count="4">
        <s v="02. Under Construction"/>
        <s v="01. Completion"/>
        <s v="03. Not Started"/>
        <s v="05. Deliverable Sites"/>
      </sharedItems>
    </cacheField>
    <cacheField name="Tenure" numFmtId="0">
      <sharedItems count="7">
        <s v="Open Market"/>
        <s v="Affordable Rent"/>
        <s v="Intermediate"/>
        <s v="Social Rent"/>
        <s v="Other"/>
        <s v="Open Market / Affordable"/>
        <s v="Affordable"/>
      </sharedItems>
    </cacheField>
    <cacheField name="5YHLS" numFmtId="0">
      <sharedItems containsBlank="1" count="9">
        <m/>
        <s v="Small Sites Trend"/>
        <s v="Kneller Hall"/>
        <s v="The Strathmore Centre"/>
        <s v="Homebase Manor Road Richmond"/>
        <s v="Stag Brewery"/>
        <s v="Kew Biothane Plant"/>
        <s v="Barnes Hospital"/>
        <s v="Old Station Forecourt"/>
      </sharedItems>
    </cacheField>
    <cacheField name="PROPOSAL" numFmtId="0">
      <sharedItems containsBlank="1" longText="1"/>
    </cacheField>
    <cacheField name="ADDRESS" numFmtId="0">
      <sharedItems containsBlank="1"/>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0" maxValue="4"/>
    </cacheField>
    <cacheField name="3 BED EXISTING" numFmtId="0">
      <sharedItems containsString="0" containsBlank="1" containsNumber="1" containsInteger="1" minValue="0" maxValue="2"/>
    </cacheField>
    <cacheField name="4 BED EXISTING" numFmtId="0">
      <sharedItems containsString="0" containsBlank="1" containsNumber="1" containsInteger="1" minValue="0" maxValue="2"/>
    </cacheField>
    <cacheField name="5 BED EXISTING" numFmtId="0">
      <sharedItems containsString="0" containsBlank="1" containsNumber="1" containsInteger="1" minValue="1"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tring="0" containsBlank="1" containsNumber="1" containsInteger="1" minValue="0" maxValue="30"/>
    </cacheField>
    <cacheField name="Affordable" numFmtId="0">
      <sharedItems containsBlank="1"/>
    </cacheField>
    <cacheField name="1 BED PROPOSED" numFmtId="0">
      <sharedItems containsString="0" containsBlank="1" containsNumber="1" containsInteger="1" minValue="0" maxValue="38"/>
    </cacheField>
    <cacheField name="2 BED PROPOSED" numFmtId="0">
      <sharedItems containsString="0" containsBlank="1" containsNumber="1" containsInteger="1" minValue="1" maxValue="76"/>
    </cacheField>
    <cacheField name="3 BED PROPOSED" numFmtId="0">
      <sharedItems containsString="0" containsBlank="1" containsNumber="1" containsInteger="1" minValue="0" maxValue="31"/>
    </cacheField>
    <cacheField name="4 BED PROPOSED" numFmtId="0">
      <sharedItems containsString="0" containsBlank="1" containsNumber="1" containsInteger="1" minValue="0" maxValue="18"/>
    </cacheField>
    <cacheField name="5 BED PROPOSED" numFmtId="0">
      <sharedItems containsString="0" containsBlank="1" containsNumber="1" containsInteger="1" minValue="1" maxValue="3"/>
    </cacheField>
    <cacheField name="6 BED PROPOSED" numFmtId="0">
      <sharedItems containsString="0" containsBlank="1" containsNumber="1" containsInteger="1" minValue="1" maxValue="5"/>
    </cacheField>
    <cacheField name="7 BED PROPOSED" numFmtId="0">
      <sharedItems containsString="0" containsBlank="1" containsNumber="1" containsInteger="1" minValue="1" maxValue="1"/>
    </cacheField>
    <cacheField name="AFFORDABLE_HOUSING" numFmtId="0">
      <sharedItems containsString="0" containsBlank="1" containsNumber="1" containsInteger="1" minValue="0" maxValue="27"/>
    </cacheField>
    <cacheField name="Units Proposed" numFmtId="0">
      <sharedItems containsString="0" containsBlank="1" containsNumber="1" containsInteger="1" minValue="0" maxValue="146"/>
    </cacheField>
    <cacheField name="1 bed net" numFmtId="0">
      <sharedItems containsString="0" containsBlank="1" containsNumber="1" containsInteger="1" minValue="-29" maxValue="38"/>
    </cacheField>
    <cacheField name="2 bed net" numFmtId="0">
      <sharedItems containsString="0" containsBlank="1" containsNumber="1" containsInteger="1" minValue="-3" maxValue="76"/>
    </cacheField>
    <cacheField name="3 bed net" numFmtId="0">
      <sharedItems containsString="0" containsBlank="1" containsNumber="1" containsInteger="1" minValue="-2" maxValue="31"/>
    </cacheField>
    <cacheField name="4 bed net" numFmtId="0">
      <sharedItems containsString="0" containsBlank="1" containsNumber="1" containsInteger="1" minValue="-1" maxValue="18"/>
    </cacheField>
    <cacheField name="5 bed net" numFmtId="0">
      <sharedItems containsString="0" containsBlank="1" containsNumber="1" containsInteger="1" minValue="-1" maxValue="3"/>
    </cacheField>
    <cacheField name="6 bed net" numFmtId="0">
      <sharedItems containsString="0" containsBlank="1" containsNumber="1" containsInteger="1" minValue="-1" maxValue="5"/>
    </cacheField>
    <cacheField name="7 bed net" numFmtId="0">
      <sharedItems containsString="0" containsBlank="1" containsNumber="1" containsInteger="1" minValue="-1" maxValue="1"/>
    </cacheField>
    <cacheField name="9 bed net" numFmtId="0">
      <sharedItems containsString="0" containsBlank="1" containsNumber="1" containsInteger="1" minValue="-1" maxValue="0"/>
    </cacheField>
    <cacheField name="Net Dwellings" numFmtId="0">
      <sharedItems containsString="0" containsBlank="1" containsNumber="1" containsInteger="1" minValue="-30" maxValue="742"/>
    </cacheField>
    <cacheField name="2019/20 ( R)" numFmtId="0">
      <sharedItems containsString="0" containsBlank="1" containsNumber="1" containsInteger="1" minValue="-3" maxValue="93"/>
    </cacheField>
    <cacheField name="2020/21 (1)" numFmtId="0">
      <sharedItems containsString="0" containsBlank="1" containsNumber="1" minValue="-30" maxValue="20"/>
    </cacheField>
    <cacheField name="2021/22 (2)" numFmtId="0">
      <sharedItems containsString="0" containsBlank="1" containsNumber="1" minValue="-1" maxValue="53.5"/>
    </cacheField>
    <cacheField name="2022/23 (3)" numFmtId="0">
      <sharedItems containsString="0" containsBlank="1" containsNumber="1" minValue="-0.25" maxValue="234"/>
    </cacheField>
    <cacheField name="2023/24 (4)" numFmtId="0">
      <sharedItems containsString="0" containsBlank="1" containsNumber="1" minValue="-0.25" maxValue="234"/>
    </cacheField>
    <cacheField name="2024/25 (5)" numFmtId="0">
      <sharedItems containsSemiMixedTypes="0" containsString="0" containsNumber="1" minValue="-0.25" maxValue="234"/>
    </cacheField>
    <cacheField name="Easting" numFmtId="0">
      <sharedItems containsString="0" containsBlank="1" containsNumber="1" containsInteger="1" minValue="512318" maxValue="522622"/>
    </cacheField>
    <cacheField name="Northing" numFmtId="0">
      <sharedItems containsString="0" containsBlank="1" containsNumber="1" containsInteger="1" minValue="168830" maxValue="177884"/>
    </cacheField>
    <cacheField name="Ward" numFmtId="0">
      <sharedItems containsBlank="1"/>
    </cacheField>
  </cacheFields>
  <extLst>
    <ext xmlns:x14="http://schemas.microsoft.com/office/spreadsheetml/2009/9/main" uri="{725AE2AE-9491-48be-B2B4-4EB974FC3084}">
      <x14:pivotCacheDefinition pivotCacheId="159154665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103.647900115742" createdVersion="6" refreshedVersion="6" minRefreshableVersion="3" recordCount="315" xr:uid="{97011488-EAEC-42BA-8D78-74870A80C70A}">
  <cacheSource type="worksheet">
    <worksheetSource ref="A1:AX316" sheet="Data"/>
  </cacheSource>
  <cacheFields count="50">
    <cacheField name="Planning Ref" numFmtId="0">
      <sharedItems/>
    </cacheField>
    <cacheField name="Development Category" numFmtId="0">
      <sharedItems containsBlank="1" count="6">
        <s v="NEW"/>
        <s v="CHU"/>
        <s v="CON"/>
        <s v="MIX"/>
        <s v="EXT"/>
        <m/>
      </sharedItems>
    </cacheField>
    <cacheField name="Application Type" numFmtId="0">
      <sharedItems containsBlank="1"/>
    </cacheField>
    <cacheField name="Decision Date" numFmtId="14">
      <sharedItems containsNonDate="0" containsDate="1" containsString="0" containsBlank="1" minDate="2000-02-03T00:00:00" maxDate="2020-03-27T00:00:00"/>
    </cacheField>
    <cacheField name="Expiry Date" numFmtId="14">
      <sharedItems containsNonDate="0" containsDate="1" containsString="0" containsBlank="1" minDate="2005-02-03T00:00:00" maxDate="2023-03-21T00:00:00"/>
    </cacheField>
    <cacheField name="Start Date" numFmtId="0">
      <sharedItems containsNonDate="0" containsDate="1" containsString="0" containsBlank="1" minDate="2005-01-14T00:00:00" maxDate="2020-06-18T00:00:00"/>
    </cacheField>
    <cacheField name="Completion Date" numFmtId="0">
      <sharedItems containsNonDate="0" containsDate="1" containsString="0" containsBlank="1" minDate="2019-04-01T00:00:00" maxDate="2020-08-14T00:00:00"/>
    </cacheField>
    <cacheField name="Site Status" numFmtId="0">
      <sharedItems count="6">
        <s v="02. Under Construction"/>
        <s v="01. Completion"/>
        <s v="03. Not Started"/>
        <s v="05. Deliverable Sites"/>
        <s v="07. Small Sites Trend" u="1"/>
        <s v="?" u="1"/>
      </sharedItems>
    </cacheField>
    <cacheField name="Tenure" numFmtId="0">
      <sharedItems containsBlank="1" count="8">
        <s v="Open Market"/>
        <s v="Affordable Rent"/>
        <s v="Intermediate"/>
        <s v="Social Rent"/>
        <s v="Other"/>
        <s v="Open Market / Affordable"/>
        <m u="1"/>
        <s v="Affordable" u="1"/>
      </sharedItems>
    </cacheField>
    <cacheField name="5YHLS" numFmtId="0">
      <sharedItems containsBlank="1"/>
    </cacheField>
    <cacheField name="PROPOSAL" numFmtId="0">
      <sharedItems longText="1"/>
    </cacheField>
    <cacheField name="ADDRESS" numFmtId="0">
      <sharedItems containsBlank="1"/>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0" maxValue="4"/>
    </cacheField>
    <cacheField name="3 BED EXISTING" numFmtId="0">
      <sharedItems containsString="0" containsBlank="1" containsNumber="1" containsInteger="1" minValue="0" maxValue="2"/>
    </cacheField>
    <cacheField name="4 BED EXISTING" numFmtId="0">
      <sharedItems containsString="0" containsBlank="1" containsNumber="1" containsInteger="1" minValue="0" maxValue="2"/>
    </cacheField>
    <cacheField name="5 BED EXISTING" numFmtId="0">
      <sharedItems containsString="0" containsBlank="1" containsNumber="1" containsInteger="1" minValue="1"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tring="0" containsBlank="1" containsNumber="1" containsInteger="1" minValue="0" maxValue="30"/>
    </cacheField>
    <cacheField name="Affordable" numFmtId="0">
      <sharedItems containsBlank="1"/>
    </cacheField>
    <cacheField name="1 BED PROPOSED" numFmtId="0">
      <sharedItems containsString="0" containsBlank="1" containsNumber="1" containsInteger="1" minValue="0" maxValue="38"/>
    </cacheField>
    <cacheField name="2 BED PROPOSED" numFmtId="0">
      <sharedItems containsString="0" containsBlank="1" containsNumber="1" containsInteger="1" minValue="1" maxValue="76"/>
    </cacheField>
    <cacheField name="3 BED PROPOSED" numFmtId="0">
      <sharedItems containsString="0" containsBlank="1" containsNumber="1" containsInteger="1" minValue="0" maxValue="31"/>
    </cacheField>
    <cacheField name="4 BED PROPOSED" numFmtId="0">
      <sharedItems containsString="0" containsBlank="1" containsNumber="1" containsInteger="1" minValue="0" maxValue="18"/>
    </cacheField>
    <cacheField name="5 BED PROPOSED" numFmtId="0">
      <sharedItems containsString="0" containsBlank="1" containsNumber="1" containsInteger="1" minValue="1" maxValue="3"/>
    </cacheField>
    <cacheField name="6 BED PROPOSED" numFmtId="0">
      <sharedItems containsString="0" containsBlank="1" containsNumber="1" containsInteger="1" minValue="1" maxValue="5"/>
    </cacheField>
    <cacheField name="7 BED PROPOSED" numFmtId="0">
      <sharedItems containsString="0" containsBlank="1" containsNumber="1" containsInteger="1" minValue="1" maxValue="1"/>
    </cacheField>
    <cacheField name="AFFORDABLE_HOUSING" numFmtId="0">
      <sharedItems containsString="0" containsBlank="1" containsNumber="1" containsInteger="1" minValue="0" maxValue="27"/>
    </cacheField>
    <cacheField name="Units Proposed" numFmtId="0">
      <sharedItems containsString="0" containsBlank="1" containsNumber="1" containsInteger="1" minValue="0" maxValue="146"/>
    </cacheField>
    <cacheField name="1 bed net" numFmtId="0">
      <sharedItems containsSemiMixedTypes="0" containsString="0" containsNumber="1" containsInteger="1" minValue="-29" maxValue="38"/>
    </cacheField>
    <cacheField name="2 bed net" numFmtId="0">
      <sharedItems containsSemiMixedTypes="0" containsString="0" containsNumber="1" containsInteger="1" minValue="-3" maxValue="76"/>
    </cacheField>
    <cacheField name="3 bed net" numFmtId="0">
      <sharedItems containsSemiMixedTypes="0" containsString="0" containsNumber="1" containsInteger="1" minValue="-2" maxValue="31"/>
    </cacheField>
    <cacheField name="4 bed net" numFmtId="0">
      <sharedItems containsSemiMixedTypes="0" containsString="0" containsNumber="1" containsInteger="1" minValue="-1" maxValue="18"/>
    </cacheField>
    <cacheField name="5 bed net" numFmtId="0">
      <sharedItems containsSemiMixedTypes="0" containsString="0" containsNumber="1" containsInteger="1" minValue="-1" maxValue="3"/>
    </cacheField>
    <cacheField name="6 bed net" numFmtId="0">
      <sharedItems containsSemiMixedTypes="0" containsString="0" containsNumber="1" containsInteger="1" minValue="-1" maxValue="5"/>
    </cacheField>
    <cacheField name="7 bed net" numFmtId="0">
      <sharedItems containsSemiMixedTypes="0" containsString="0" containsNumber="1" containsInteger="1" minValue="-1" maxValue="1"/>
    </cacheField>
    <cacheField name="9 bed net" numFmtId="0">
      <sharedItems containsSemiMixedTypes="0" containsString="0" containsNumber="1" containsInteger="1" minValue="-1" maxValue="0"/>
    </cacheField>
    <cacheField name="Net Dwellings" numFmtId="0">
      <sharedItems containsString="0" containsBlank="1" containsNumber="1" containsInteger="1" minValue="-30" maxValue="742"/>
    </cacheField>
    <cacheField name="2019/20 ( R)" numFmtId="164">
      <sharedItems containsString="0" containsBlank="1" containsNumber="1" containsInteger="1" minValue="-3" maxValue="93"/>
    </cacheField>
    <cacheField name="2020/21 (1)" numFmtId="164">
      <sharedItems containsSemiMixedTypes="0" containsString="0" containsNumber="1" minValue="-30" maxValue="20"/>
    </cacheField>
    <cacheField name="2021/22 (2)" numFmtId="0">
      <sharedItems containsSemiMixedTypes="0" containsString="0" containsNumber="1" minValue="-1" maxValue="53.5"/>
    </cacheField>
    <cacheField name="2022/23 (3)" numFmtId="0">
      <sharedItems containsSemiMixedTypes="0" containsString="0" containsNumber="1" minValue="-0.25" maxValue="234"/>
    </cacheField>
    <cacheField name="2023/24 (4)" numFmtId="0">
      <sharedItems containsSemiMixedTypes="0" containsString="0" containsNumber="1" minValue="-0.25" maxValue="234"/>
    </cacheField>
    <cacheField name="2024/25 (5)" numFmtId="0">
      <sharedItems containsSemiMixedTypes="0" containsString="0" containsNumber="1" minValue="-0.25" maxValue="234"/>
    </cacheField>
    <cacheField name="Easting" numFmtId="0">
      <sharedItems containsString="0" containsBlank="1" containsNumber="1" containsInteger="1" minValue="512318" maxValue="522622"/>
    </cacheField>
    <cacheField name="Northing" numFmtId="0">
      <sharedItems containsString="0" containsBlank="1" containsNumber="1" containsInteger="1" minValue="168830" maxValue="177884"/>
    </cacheField>
    <cacheField name="Ward"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103.647901041666" createdVersion="6" refreshedVersion="6" minRefreshableVersion="3" recordCount="314" xr:uid="{14020791-165C-49C9-AFA4-0F4025D75FF1}">
  <cacheSource type="worksheet">
    <worksheetSource ref="A1:AX315" sheet="Data"/>
  </cacheSource>
  <cacheFields count="50">
    <cacheField name="Planning Ref" numFmtId="0">
      <sharedItems/>
    </cacheField>
    <cacheField name="Development Category" numFmtId="0">
      <sharedItems containsBlank="1" count="6">
        <s v="NEW"/>
        <s v="CHU"/>
        <s v="CON"/>
        <s v="MIX"/>
        <s v="EXT"/>
        <m u="1"/>
      </sharedItems>
    </cacheField>
    <cacheField name="Application Type" numFmtId="0">
      <sharedItems containsBlank="1" count="7">
        <m/>
        <s v="PA"/>
        <s v="FUL" u="1"/>
        <s v="VRC" u="1"/>
        <s v="RES" u="1"/>
        <s v="PD" u="1"/>
        <s v="NMA" u="1"/>
      </sharedItems>
    </cacheField>
    <cacheField name="Decision Date" numFmtId="14">
      <sharedItems containsSemiMixedTypes="0" containsNonDate="0" containsDate="1" containsString="0" minDate="2000-02-03T00:00:00" maxDate="2020-03-27T00:00:00"/>
    </cacheField>
    <cacheField name="Expiry Date" numFmtId="14">
      <sharedItems containsSemiMixedTypes="0" containsNonDate="0" containsDate="1" containsString="0" minDate="2005-02-03T00:00:00" maxDate="2023-03-21T00:00:00"/>
    </cacheField>
    <cacheField name="Start Date" numFmtId="0">
      <sharedItems containsNonDate="0" containsDate="1" containsString="0" containsBlank="1" minDate="2005-01-14T00:00:00" maxDate="2020-06-18T00:00:00"/>
    </cacheField>
    <cacheField name="Completion Date" numFmtId="0">
      <sharedItems containsNonDate="0" containsDate="1" containsString="0" containsBlank="1" minDate="2019-04-01T00:00:00" maxDate="2020-08-14T00:00:00"/>
    </cacheField>
    <cacheField name="Site Status" numFmtId="0">
      <sharedItems count="5">
        <s v="02. Under Construction"/>
        <s v="01. Completion"/>
        <s v="03. Not Started"/>
        <s v="05. Deliverable Sites" u="1"/>
        <s v="?" u="1"/>
      </sharedItems>
    </cacheField>
    <cacheField name="Tenure" numFmtId="0">
      <sharedItems/>
    </cacheField>
    <cacheField name="5YHLS" numFmtId="0">
      <sharedItems containsNonDate="0" containsString="0" containsBlank="1"/>
    </cacheField>
    <cacheField name="PROPOSAL" numFmtId="0">
      <sharedItems longText="1"/>
    </cacheField>
    <cacheField name="ADDRESS" numFmtId="0">
      <sharedItems/>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0" maxValue="4"/>
    </cacheField>
    <cacheField name="3 BED EXISTING" numFmtId="0">
      <sharedItems containsString="0" containsBlank="1" containsNumber="1" containsInteger="1" minValue="0" maxValue="2"/>
    </cacheField>
    <cacheField name="4 BED EXISTING" numFmtId="0">
      <sharedItems containsString="0" containsBlank="1" containsNumber="1" containsInteger="1" minValue="0" maxValue="2"/>
    </cacheField>
    <cacheField name="5 BED EXISTING" numFmtId="0">
      <sharedItems containsString="0" containsBlank="1" containsNumber="1" containsInteger="1" minValue="1"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emiMixedTypes="0" containsString="0" containsNumber="1" containsInteger="1" minValue="0" maxValue="30"/>
    </cacheField>
    <cacheField name="Affordable" numFmtId="0">
      <sharedItems containsBlank="1"/>
    </cacheField>
    <cacheField name="1 BED PROPOSED" numFmtId="0">
      <sharedItems containsString="0" containsBlank="1" containsNumber="1" containsInteger="1" minValue="0" maxValue="38"/>
    </cacheField>
    <cacheField name="2 BED PROPOSED" numFmtId="0">
      <sharedItems containsString="0" containsBlank="1" containsNumber="1" containsInteger="1" minValue="1" maxValue="76"/>
    </cacheField>
    <cacheField name="3 BED PROPOSED" numFmtId="0">
      <sharedItems containsString="0" containsBlank="1" containsNumber="1" containsInteger="1" minValue="0" maxValue="31"/>
    </cacheField>
    <cacheField name="4 BED PROPOSED" numFmtId="0">
      <sharedItems containsString="0" containsBlank="1" containsNumber="1" containsInteger="1" minValue="0" maxValue="18"/>
    </cacheField>
    <cacheField name="5 BED PROPOSED" numFmtId="0">
      <sharedItems containsString="0" containsBlank="1" containsNumber="1" containsInteger="1" minValue="1" maxValue="3"/>
    </cacheField>
    <cacheField name="6 BED PROPOSED" numFmtId="0">
      <sharedItems containsString="0" containsBlank="1" containsNumber="1" containsInteger="1" minValue="1" maxValue="5"/>
    </cacheField>
    <cacheField name="7 BED PROPOSED" numFmtId="0">
      <sharedItems containsString="0" containsBlank="1" containsNumber="1" containsInteger="1" minValue="1" maxValue="1"/>
    </cacheField>
    <cacheField name="AFFORDABLE_HOUSING" numFmtId="0">
      <sharedItems containsString="0" containsBlank="1" containsNumber="1" containsInteger="1" minValue="0" maxValue="27"/>
    </cacheField>
    <cacheField name="Units Proposed" numFmtId="0">
      <sharedItems containsSemiMixedTypes="0" containsString="0" containsNumber="1" containsInteger="1" minValue="0" maxValue="146"/>
    </cacheField>
    <cacheField name="1 bed net" numFmtId="0">
      <sharedItems containsSemiMixedTypes="0" containsString="0" containsNumber="1" containsInteger="1" minValue="-29" maxValue="38"/>
    </cacheField>
    <cacheField name="2 bed net" numFmtId="0">
      <sharedItems containsSemiMixedTypes="0" containsString="0" containsNumber="1" containsInteger="1" minValue="-3" maxValue="76"/>
    </cacheField>
    <cacheField name="3 bed net" numFmtId="0">
      <sharedItems containsSemiMixedTypes="0" containsString="0" containsNumber="1" containsInteger="1" minValue="-2" maxValue="31"/>
    </cacheField>
    <cacheField name="4 bed net" numFmtId="0">
      <sharedItems containsSemiMixedTypes="0" containsString="0" containsNumber="1" containsInteger="1" minValue="-1" maxValue="18"/>
    </cacheField>
    <cacheField name="5 bed net" numFmtId="0">
      <sharedItems containsSemiMixedTypes="0" containsString="0" containsNumber="1" containsInteger="1" minValue="-1" maxValue="3"/>
    </cacheField>
    <cacheField name="6 bed net" numFmtId="0">
      <sharedItems containsSemiMixedTypes="0" containsString="0" containsNumber="1" containsInteger="1" minValue="-1" maxValue="5"/>
    </cacheField>
    <cacheField name="7 bed net" numFmtId="0">
      <sharedItems containsSemiMixedTypes="0" containsString="0" containsNumber="1" containsInteger="1" minValue="-1" maxValue="1"/>
    </cacheField>
    <cacheField name="9 bed net" numFmtId="0">
      <sharedItems containsSemiMixedTypes="0" containsString="0" containsNumber="1" containsInteger="1" minValue="-1" maxValue="0"/>
    </cacheField>
    <cacheField name="Net Dwellings" numFmtId="0">
      <sharedItems containsString="0" containsBlank="1" containsNumber="1" containsInteger="1" minValue="-30" maxValue="146"/>
    </cacheField>
    <cacheField name="2019/20 ( R)" numFmtId="164">
      <sharedItems containsSemiMixedTypes="0" containsString="0" containsNumber="1" containsInteger="1" minValue="-3" maxValue="93"/>
    </cacheField>
    <cacheField name="2020/21 (1)" numFmtId="164">
      <sharedItems containsSemiMixedTypes="0" containsString="0" containsNumber="1" minValue="-30" maxValue="19"/>
    </cacheField>
    <cacheField name="2021/22 (2)" numFmtId="0">
      <sharedItems containsSemiMixedTypes="0" containsString="0" containsNumber="1" minValue="-1" maxValue="53.5"/>
    </cacheField>
    <cacheField name="2022/23 (3)" numFmtId="0">
      <sharedItems containsSemiMixedTypes="0" containsString="0" containsNumber="1" minValue="-0.25" maxValue="73"/>
    </cacheField>
    <cacheField name="2023/24 (4)" numFmtId="0">
      <sharedItems containsSemiMixedTypes="0" containsString="0" containsNumber="1" minValue="-0.25" maxValue="73"/>
    </cacheField>
    <cacheField name="2024/25 (5)" numFmtId="0">
      <sharedItems containsSemiMixedTypes="0" containsString="0" containsNumber="1" minValue="-0.25" maxValue="2.25"/>
    </cacheField>
    <cacheField name="Easting" numFmtId="0">
      <sharedItems containsSemiMixedTypes="0" containsString="0" containsNumber="1" containsInteger="1" minValue="512318" maxValue="522622"/>
    </cacheField>
    <cacheField name="Northing" numFmtId="0">
      <sharedItems containsSemiMixedTypes="0" containsString="0" containsNumber="1" containsInteger="1" minValue="168830" maxValue="177884"/>
    </cacheField>
    <cacheField name="Ward"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103.647901620374" createdVersion="6" refreshedVersion="6" minRefreshableVersion="3" recordCount="323" xr:uid="{1FD418D5-3968-4F27-8612-BF50EBCDFEF1}">
  <cacheSource type="worksheet">
    <worksheetSource ref="A1:AX324" sheet="Data"/>
  </cacheSource>
  <cacheFields count="50">
    <cacheField name="Planning Ref" numFmtId="0">
      <sharedItems containsBlank="1"/>
    </cacheField>
    <cacheField name="Development Category" numFmtId="0">
      <sharedItems containsBlank="1" count="6">
        <s v="NEW"/>
        <s v="CHU"/>
        <s v="CON"/>
        <s v="MIX"/>
        <s v="EXT"/>
        <m/>
      </sharedItems>
    </cacheField>
    <cacheField name="Application Type" numFmtId="0">
      <sharedItems containsBlank="1"/>
    </cacheField>
    <cacheField name="Decision Date" numFmtId="0">
      <sharedItems containsNonDate="0" containsDate="1" containsString="0" containsBlank="1" minDate="2000-02-03T00:00:00" maxDate="2020-03-27T00:00:00"/>
    </cacheField>
    <cacheField name="Expiry Date" numFmtId="0">
      <sharedItems containsNonDate="0" containsDate="1" containsString="0" containsBlank="1" minDate="2005-02-03T00:00:00" maxDate="2023-03-21T00:00:00"/>
    </cacheField>
    <cacheField name="Start Date" numFmtId="0">
      <sharedItems containsNonDate="0" containsDate="1" containsString="0" containsBlank="1" minDate="2005-01-14T00:00:00" maxDate="2020-06-18T00:00:00"/>
    </cacheField>
    <cacheField name="Completion Date" numFmtId="0">
      <sharedItems containsNonDate="0" containsDate="1" containsString="0" containsBlank="1" minDate="2019-04-01T00:00:00" maxDate="2020-08-14T00:00:00"/>
    </cacheField>
    <cacheField name="Site Status" numFmtId="0">
      <sharedItems containsBlank="1" count="6">
        <s v="02. Under Construction"/>
        <s v="01. Completion"/>
        <s v="03. Not Started"/>
        <s v="05. Deliverable Sites"/>
        <m/>
        <s v="?" u="1"/>
      </sharedItems>
    </cacheField>
    <cacheField name="Tenure" numFmtId="0">
      <sharedItems containsBlank="1" count="8">
        <s v="Open Market"/>
        <s v="Affordable Rent"/>
        <s v="Intermediate"/>
        <s v="Social Rent"/>
        <s v="Other"/>
        <s v="Open Market / Affordable"/>
        <s v="Affordable"/>
        <m/>
      </sharedItems>
    </cacheField>
    <cacheField name="5YHLS" numFmtId="0">
      <sharedItems containsBlank="1"/>
    </cacheField>
    <cacheField name="PROPOSAL" numFmtId="0">
      <sharedItems containsBlank="1" longText="1"/>
    </cacheField>
    <cacheField name="ADDRESS" numFmtId="0">
      <sharedItems containsBlank="1"/>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0" maxValue="4"/>
    </cacheField>
    <cacheField name="3 BED EXISTING" numFmtId="0">
      <sharedItems containsString="0" containsBlank="1" containsNumber="1" containsInteger="1" minValue="0" maxValue="2"/>
    </cacheField>
    <cacheField name="4 BED EXISTING" numFmtId="0">
      <sharedItems containsString="0" containsBlank="1" containsNumber="1" containsInteger="1" minValue="0" maxValue="2"/>
    </cacheField>
    <cacheField name="5 BED EXISTING" numFmtId="0">
      <sharedItems containsString="0" containsBlank="1" containsNumber="1" containsInteger="1" minValue="1"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tring="0" containsBlank="1" containsNumber="1" containsInteger="1" minValue="0" maxValue="30"/>
    </cacheField>
    <cacheField name="Affordable" numFmtId="0">
      <sharedItems containsBlank="1"/>
    </cacheField>
    <cacheField name="1 BED PROPOSED" numFmtId="0">
      <sharedItems containsString="0" containsBlank="1" containsNumber="1" containsInteger="1" minValue="0" maxValue="38"/>
    </cacheField>
    <cacheField name="2 BED PROPOSED" numFmtId="0">
      <sharedItems containsString="0" containsBlank="1" containsNumber="1" containsInteger="1" minValue="1" maxValue="76"/>
    </cacheField>
    <cacheField name="3 BED PROPOSED" numFmtId="0">
      <sharedItems containsString="0" containsBlank="1" containsNumber="1" containsInteger="1" minValue="0" maxValue="31"/>
    </cacheField>
    <cacheField name="4 BED PROPOSED" numFmtId="0">
      <sharedItems containsString="0" containsBlank="1" containsNumber="1" containsInteger="1" minValue="0" maxValue="18"/>
    </cacheField>
    <cacheField name="5 BED PROPOSED" numFmtId="0">
      <sharedItems containsString="0" containsBlank="1" containsNumber="1" containsInteger="1" minValue="1" maxValue="3"/>
    </cacheField>
    <cacheField name="6 BED PROPOSED" numFmtId="0">
      <sharedItems containsString="0" containsBlank="1" containsNumber="1" containsInteger="1" minValue="1" maxValue="5"/>
    </cacheField>
    <cacheField name="7 BED PROPOSED" numFmtId="0">
      <sharedItems containsString="0" containsBlank="1" containsNumber="1" containsInteger="1" minValue="1" maxValue="1"/>
    </cacheField>
    <cacheField name="AFFORDABLE_HOUSING" numFmtId="0">
      <sharedItems containsString="0" containsBlank="1" containsNumber="1" containsInteger="1" minValue="0" maxValue="27"/>
    </cacheField>
    <cacheField name="Units Proposed" numFmtId="0">
      <sharedItems containsString="0" containsBlank="1" containsNumber="1" containsInteger="1" minValue="0" maxValue="146"/>
    </cacheField>
    <cacheField name="1 bed net" numFmtId="0">
      <sharedItems containsString="0" containsBlank="1" containsNumber="1" containsInteger="1" minValue="-29" maxValue="38"/>
    </cacheField>
    <cacheField name="2 bed net" numFmtId="0">
      <sharedItems containsString="0" containsBlank="1" containsNumber="1" containsInteger="1" minValue="-3" maxValue="76"/>
    </cacheField>
    <cacheField name="3 bed net" numFmtId="0">
      <sharedItems containsString="0" containsBlank="1" containsNumber="1" containsInteger="1" minValue="-2" maxValue="31"/>
    </cacheField>
    <cacheField name="4 bed net" numFmtId="0">
      <sharedItems containsString="0" containsBlank="1" containsNumber="1" containsInteger="1" minValue="-1" maxValue="18"/>
    </cacheField>
    <cacheField name="5 bed net" numFmtId="0">
      <sharedItems containsString="0" containsBlank="1" containsNumber="1" containsInteger="1" minValue="-1" maxValue="3"/>
    </cacheField>
    <cacheField name="6 bed net" numFmtId="0">
      <sharedItems containsString="0" containsBlank="1" containsNumber="1" containsInteger="1" minValue="-1" maxValue="5"/>
    </cacheField>
    <cacheField name="7 bed net" numFmtId="0">
      <sharedItems containsString="0" containsBlank="1" containsNumber="1" containsInteger="1" minValue="-1" maxValue="1"/>
    </cacheField>
    <cacheField name="9 bed net" numFmtId="0">
      <sharedItems containsString="0" containsBlank="1" containsNumber="1" containsInteger="1" minValue="-1" maxValue="0"/>
    </cacheField>
    <cacheField name="Net Dwellings" numFmtId="0">
      <sharedItems containsString="0" containsBlank="1" containsNumber="1" containsInteger="1" minValue="-30" maxValue="742"/>
    </cacheField>
    <cacheField name="2019/20 ( R)" numFmtId="0">
      <sharedItems containsString="0" containsBlank="1" containsNumber="1" containsInteger="1" minValue="-3" maxValue="93"/>
    </cacheField>
    <cacheField name="2020/21 (1)" numFmtId="0">
      <sharedItems containsString="0" containsBlank="1" containsNumber="1" minValue="-30" maxValue="20"/>
    </cacheField>
    <cacheField name="2021/22 (2)" numFmtId="0">
      <sharedItems containsString="0" containsBlank="1" containsNumber="1" minValue="-1" maxValue="53.5"/>
    </cacheField>
    <cacheField name="2022/23 (3)" numFmtId="0">
      <sharedItems containsString="0" containsBlank="1" containsNumber="1" minValue="-0.25" maxValue="234"/>
    </cacheField>
    <cacheField name="2023/24 (4)" numFmtId="0">
      <sharedItems containsString="0" containsBlank="1" containsNumber="1" minValue="-0.25" maxValue="234"/>
    </cacheField>
    <cacheField name="2024/25 (5)" numFmtId="0">
      <sharedItems containsString="0" containsBlank="1" containsNumber="1" minValue="-0.25" maxValue="234"/>
    </cacheField>
    <cacheField name="Easting" numFmtId="0">
      <sharedItems containsString="0" containsBlank="1" containsNumber="1" containsInteger="1" minValue="512318" maxValue="522622"/>
    </cacheField>
    <cacheField name="Northing" numFmtId="0">
      <sharedItems containsString="0" containsBlank="1" containsNumber="1" containsInteger="1" minValue="168830" maxValue="177884"/>
    </cacheField>
    <cacheField name="War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2">
  <r>
    <s v="07/3348/FUL"/>
    <x v="0"/>
    <m/>
    <d v="2008-04-01T00:00:00"/>
    <d v="2011-04-01T00:00:00"/>
    <d v="2012-08-17T00:00:00"/>
    <m/>
    <x v="0"/>
    <x v="0"/>
    <x v="0"/>
    <s v="Demolition of existing house and outbuildings, construction of 3 houses."/>
    <s v="289 Petersham Road_x000d_Richmond_x000d_Surrey_x000d_TW10 7DA_x000d_"/>
    <m/>
    <m/>
    <m/>
    <m/>
    <n v="1"/>
    <m/>
    <m/>
    <m/>
    <m/>
    <n v="1"/>
    <m/>
    <n v="1"/>
    <m/>
    <m/>
    <n v="2"/>
    <m/>
    <m/>
    <m/>
    <m/>
    <n v="3"/>
    <n v="1"/>
    <n v="0"/>
    <n v="0"/>
    <n v="1"/>
    <n v="0"/>
    <n v="0"/>
    <n v="0"/>
    <n v="0"/>
    <n v="2"/>
    <n v="0"/>
    <n v="2"/>
    <n v="0"/>
    <n v="0"/>
    <n v="0"/>
    <n v="0"/>
    <n v="517856"/>
    <n v="172364"/>
    <s v="HPR"/>
  </r>
  <r>
    <s v="10/0312/FUL"/>
    <x v="0"/>
    <m/>
    <d v="2010-06-15T00:00:00"/>
    <d v="2013-06-15T00:00:00"/>
    <d v="2013-06-15T00:00:00"/>
    <d v="2019-10-03T00:00:00"/>
    <x v="1"/>
    <x v="0"/>
    <x v="0"/>
    <s v="Construction of three bedroom house and associated landscaping"/>
    <s v="72 Stanley Road_x000d_Teddington_x000d__x000d_"/>
    <m/>
    <m/>
    <m/>
    <m/>
    <m/>
    <m/>
    <m/>
    <m/>
    <m/>
    <n v="0"/>
    <m/>
    <m/>
    <m/>
    <n v="1"/>
    <m/>
    <m/>
    <m/>
    <m/>
    <m/>
    <n v="1"/>
    <n v="0"/>
    <n v="0"/>
    <n v="1"/>
    <n v="0"/>
    <n v="0"/>
    <n v="0"/>
    <n v="0"/>
    <n v="0"/>
    <n v="1"/>
    <n v="1"/>
    <n v="0"/>
    <n v="0"/>
    <n v="0"/>
    <n v="0"/>
    <n v="0"/>
    <n v="515372"/>
    <n v="171266"/>
    <s v="TED"/>
  </r>
  <r>
    <s v="11/1443/FUL"/>
    <x v="0"/>
    <m/>
    <d v="2012-03-30T00:00:00"/>
    <d v="2015-03-30T00:00:00"/>
    <d v="2015-03-14T00:00:00"/>
    <d v="2020-01-31T00:00:00"/>
    <x v="1"/>
    <x v="0"/>
    <x v="0"/>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6"/>
    <n v="7"/>
    <n v="1"/>
    <m/>
    <m/>
    <m/>
    <m/>
    <m/>
    <n v="14"/>
    <n v="6"/>
    <n v="7"/>
    <n v="1"/>
    <n v="0"/>
    <n v="0"/>
    <n v="0"/>
    <n v="0"/>
    <n v="0"/>
    <n v="14"/>
    <n v="14"/>
    <n v="0"/>
    <n v="14"/>
    <n v="0"/>
    <n v="0"/>
    <n v="0"/>
    <n v="516095"/>
    <n v="173690"/>
    <s v="STM"/>
  </r>
  <r>
    <s v="11/1443/FUL"/>
    <x v="0"/>
    <m/>
    <d v="2012-03-30T00:00:00"/>
    <d v="2015-03-30T00:00:00"/>
    <d v="2015-03-14T00:00:00"/>
    <m/>
    <x v="0"/>
    <x v="0"/>
    <x v="0"/>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24"/>
    <n v="76"/>
    <n v="7"/>
    <m/>
    <m/>
    <m/>
    <m/>
    <m/>
    <n v="107"/>
    <n v="24"/>
    <n v="76"/>
    <n v="7"/>
    <n v="0"/>
    <n v="0"/>
    <n v="0"/>
    <n v="0"/>
    <n v="0"/>
    <n v="107"/>
    <n v="0"/>
    <n v="0"/>
    <n v="53.5"/>
    <n v="53.5"/>
    <n v="0"/>
    <n v="0"/>
    <n v="516095"/>
    <n v="173690"/>
    <s v="STM"/>
  </r>
  <r>
    <s v="11/2882/FUL"/>
    <x v="1"/>
    <m/>
    <d v="2012-09-10T00:00:00"/>
    <d v="2015-09-10T00:00:00"/>
    <d v="2015-09-09T00:00:00"/>
    <d v="2020-03-18T00:00:00"/>
    <x v="1"/>
    <x v="0"/>
    <x v="0"/>
    <s v="Two-storey infill to the rear of the property and the partial change of use of the front ground floor from vacant offices (Use Class B1) to a single dwelling (Use Class C3)."/>
    <s v="35 Staines Road_x000d_Twickenham_x000d_TW2 5BG_x000d_"/>
    <m/>
    <n v="1"/>
    <m/>
    <m/>
    <m/>
    <m/>
    <m/>
    <m/>
    <m/>
    <n v="1"/>
    <m/>
    <m/>
    <n v="1"/>
    <m/>
    <m/>
    <m/>
    <m/>
    <m/>
    <m/>
    <n v="1"/>
    <n v="-1"/>
    <n v="1"/>
    <n v="0"/>
    <n v="0"/>
    <n v="0"/>
    <n v="0"/>
    <n v="0"/>
    <n v="0"/>
    <n v="0"/>
    <n v="0"/>
    <n v="0"/>
    <n v="0"/>
    <n v="0"/>
    <n v="0"/>
    <n v="0"/>
    <n v="514998"/>
    <n v="172958"/>
    <s v="WET"/>
  </r>
  <r>
    <s v="13/1327/FUL"/>
    <x v="1"/>
    <m/>
    <d v="2013-09-03T00:00:00"/>
    <d v="2016-09-03T00:00:00"/>
    <d v="2016-08-19T00:00:00"/>
    <m/>
    <x v="0"/>
    <x v="0"/>
    <x v="0"/>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_x000d_142 - 142A Richmond Hill_x000d_Richmond_x000d__x000d_"/>
    <m/>
    <m/>
    <m/>
    <m/>
    <n v="2"/>
    <m/>
    <m/>
    <m/>
    <m/>
    <n v="2"/>
    <m/>
    <m/>
    <m/>
    <m/>
    <n v="1"/>
    <m/>
    <m/>
    <m/>
    <m/>
    <n v="1"/>
    <n v="0"/>
    <n v="0"/>
    <n v="0"/>
    <n v="-1"/>
    <n v="0"/>
    <n v="0"/>
    <n v="0"/>
    <n v="0"/>
    <n v="-1"/>
    <n v="0"/>
    <n v="0"/>
    <n v="-1"/>
    <n v="0"/>
    <n v="0"/>
    <n v="0"/>
    <n v="518397"/>
    <n v="173968"/>
    <s v="HPR"/>
  </r>
  <r>
    <s v="13/2163/FUL"/>
    <x v="2"/>
    <m/>
    <d v="2013-10-25T00:00:00"/>
    <d v="2016-10-28T00:00:00"/>
    <d v="2016-09-01T00:00:00"/>
    <d v="2019-08-14T00:00:00"/>
    <x v="1"/>
    <x v="0"/>
    <x v="0"/>
    <s v="The reinstatement of 239 and 239a Kingston Road, both maisonnettes comprising a semi detached house the other half of which (241) is still a complete family residence, back into a single family residence. ."/>
    <s v="239 Kingston Road_x000d_Teddington_x000d_TW11 9JJ_x000d_"/>
    <s v="TW11 9JJ"/>
    <n v="1"/>
    <m/>
    <n v="1"/>
    <m/>
    <m/>
    <m/>
    <m/>
    <m/>
    <n v="2"/>
    <m/>
    <m/>
    <m/>
    <m/>
    <n v="1"/>
    <m/>
    <m/>
    <m/>
    <m/>
    <n v="1"/>
    <n v="-1"/>
    <n v="0"/>
    <n v="-1"/>
    <n v="1"/>
    <n v="0"/>
    <n v="0"/>
    <n v="0"/>
    <n v="0"/>
    <n v="-1"/>
    <n v="-1"/>
    <n v="0"/>
    <n v="0"/>
    <n v="0"/>
    <n v="0"/>
    <n v="0"/>
    <n v="517063"/>
    <n v="170403"/>
    <s v="HWI"/>
  </r>
  <r>
    <s v="14/2118/FUL"/>
    <x v="2"/>
    <m/>
    <d v="2014-07-18T00:00:00"/>
    <d v="2018-01-19T00:00:00"/>
    <d v="2017-10-01T00:00:00"/>
    <m/>
    <x v="0"/>
    <x v="0"/>
    <x v="0"/>
    <s v="Conversion of existing block of 3 flats, back into onedwellinghouse. Demolition of existing part 2 storey, part single storey rear addition and erection of part 2 storey and part single storey rear extension. Erection of basement extension, part under exi"/>
    <s v="14 Sheen Gate Gardens_x000d_East Sheen_x000d_London_x000d__x000d_"/>
    <m/>
    <n v="1"/>
    <n v="1"/>
    <n v="1"/>
    <m/>
    <m/>
    <m/>
    <m/>
    <m/>
    <n v="3"/>
    <m/>
    <m/>
    <m/>
    <m/>
    <n v="1"/>
    <m/>
    <m/>
    <m/>
    <m/>
    <n v="1"/>
    <n v="-1"/>
    <n v="-1"/>
    <n v="-1"/>
    <n v="1"/>
    <n v="0"/>
    <n v="0"/>
    <n v="0"/>
    <n v="0"/>
    <n v="-2"/>
    <n v="0"/>
    <n v="-2"/>
    <n v="0"/>
    <n v="0"/>
    <n v="0"/>
    <n v="0"/>
    <n v="520243"/>
    <n v="175216"/>
    <s v="EAS"/>
  </r>
  <r>
    <s v="14/2257/FUL"/>
    <x v="3"/>
    <m/>
    <d v="2015-03-26T00:00:00"/>
    <d v="2018-03-27T00:00:00"/>
    <d v="2016-06-01T00:00:00"/>
    <m/>
    <x v="0"/>
    <x v="0"/>
    <x v="0"/>
    <s v="Partial rebuild and refurbishment of existing building and erection of two-storey side / rear extension with 3No. rear dormers to facilitate the formation of a mixed use building comprising a ground floor retail shop unit (A1 Use Class) and 4 No. 1-bedroo"/>
    <s v="310 Nelson Road_x000d_Twickenham_x000d_TW2 7AJ_x000d_"/>
    <m/>
    <m/>
    <n v="1"/>
    <m/>
    <m/>
    <m/>
    <m/>
    <m/>
    <m/>
    <n v="1"/>
    <m/>
    <n v="4"/>
    <m/>
    <m/>
    <m/>
    <m/>
    <m/>
    <m/>
    <m/>
    <n v="4"/>
    <n v="4"/>
    <n v="-1"/>
    <n v="0"/>
    <n v="0"/>
    <n v="0"/>
    <n v="0"/>
    <n v="0"/>
    <n v="0"/>
    <n v="3"/>
    <n v="0"/>
    <n v="3"/>
    <n v="0"/>
    <n v="0"/>
    <n v="0"/>
    <n v="0"/>
    <n v="513482"/>
    <n v="173963"/>
    <s v="HEA"/>
  </r>
  <r>
    <s v="14/2797/P3JPA"/>
    <x v="1"/>
    <s v="PA"/>
    <d v="2015-08-20T00:00:00"/>
    <d v="2017-11-27T00:00:00"/>
    <d v="2017-06-30T00:00:00"/>
    <m/>
    <x v="0"/>
    <x v="0"/>
    <x v="0"/>
    <s v="Proposed change of use of part of an existing two storey office block (B1a Use Class) to Residential (C3 Use Class) creating 6 No.flats (comprising 1 x 1-bed unit and 5 x 2-bed units)."/>
    <s v="Crane Mews_x000d_32 Gould Road_x000d_Twickenham_x000d__x000d_"/>
    <s v="TW2 6RS"/>
    <m/>
    <m/>
    <m/>
    <m/>
    <m/>
    <m/>
    <m/>
    <m/>
    <n v="0"/>
    <m/>
    <n v="1"/>
    <n v="5"/>
    <m/>
    <m/>
    <m/>
    <m/>
    <m/>
    <m/>
    <n v="6"/>
    <n v="1"/>
    <n v="5"/>
    <n v="0"/>
    <n v="0"/>
    <n v="0"/>
    <n v="0"/>
    <n v="0"/>
    <n v="0"/>
    <n v="6"/>
    <n v="0"/>
    <n v="6"/>
    <n v="0"/>
    <n v="0"/>
    <n v="0"/>
    <n v="0"/>
    <n v="515206"/>
    <n v="173341"/>
    <s v="SOT"/>
  </r>
  <r>
    <s v="14/3011/FUL"/>
    <x v="1"/>
    <m/>
    <d v="2015-04-17T00:00:00"/>
    <d v="2018-04-20T00:00:00"/>
    <d v="2018-04-04T00:00:00"/>
    <m/>
    <x v="0"/>
    <x v="0"/>
    <x v="0"/>
    <s v="Refurbishment and remodelling of the existing dry cleaners (Use Class A1: Shops)  and workshop (Use Class B1c: light industrial) including infill extensions and alterations, conversion of seven x one self-contained flats to six residential flats (comprisi"/>
    <s v="2 Broad Street_x000d_Teddington_x000d_TW11 8RF_x000d_"/>
    <m/>
    <n v="1"/>
    <m/>
    <m/>
    <m/>
    <m/>
    <m/>
    <m/>
    <m/>
    <n v="1"/>
    <m/>
    <n v="2"/>
    <n v="4"/>
    <m/>
    <m/>
    <m/>
    <m/>
    <m/>
    <m/>
    <n v="6"/>
    <n v="1"/>
    <n v="4"/>
    <n v="0"/>
    <n v="0"/>
    <n v="0"/>
    <n v="0"/>
    <n v="0"/>
    <n v="0"/>
    <n v="5"/>
    <n v="0"/>
    <n v="5"/>
    <n v="0"/>
    <n v="0"/>
    <n v="0"/>
    <n v="0"/>
    <n v="515537"/>
    <n v="170973"/>
    <s v="TED"/>
  </r>
  <r>
    <s v="14/3780/FUL"/>
    <x v="3"/>
    <m/>
    <d v="2015-04-30T00:00:00"/>
    <d v="2018-04-30T00:00:00"/>
    <d v="2016-07-01T00:00:00"/>
    <m/>
    <x v="0"/>
    <x v="0"/>
    <x v="0"/>
    <s v="The conversion and restoration of the Old School building to form 5 no. residential apartments, and 90 square metres of B1a Office space, and the erection of 3no. terraced townhouses with basement accommodation at the rear, with car parking, landscaping,"/>
    <s v="Richmond Film Services_x000d_Park Lane_x000d_Richmond_x000d_TW9 2RA_x000d_"/>
    <m/>
    <m/>
    <m/>
    <m/>
    <m/>
    <m/>
    <m/>
    <m/>
    <m/>
    <n v="0"/>
    <m/>
    <m/>
    <n v="5"/>
    <n v="3"/>
    <m/>
    <m/>
    <m/>
    <m/>
    <m/>
    <n v="8"/>
    <n v="0"/>
    <n v="5"/>
    <n v="3"/>
    <n v="0"/>
    <n v="0"/>
    <n v="0"/>
    <n v="0"/>
    <n v="0"/>
    <n v="8"/>
    <n v="8"/>
    <n v="8"/>
    <n v="0"/>
    <n v="0"/>
    <n v="0"/>
    <n v="0"/>
    <n v="517917"/>
    <n v="175196"/>
    <s v="SRW"/>
  </r>
  <r>
    <s v="14/3983/FUL"/>
    <x v="0"/>
    <m/>
    <d v="2015-05-15T00:00:00"/>
    <d v="2019-03-18T00:00:00"/>
    <d v="2017-04-14T00:00:00"/>
    <d v="2020-03-31T00:00:00"/>
    <x v="1"/>
    <x v="0"/>
    <x v="0"/>
    <s v="Demolition of existing buildings and erection of 2 pairs of two storey four bedroom townhouses, with basements, roofspace accomodation, associated landscaping and 4 car parking spaces."/>
    <s v="Kings Road Garage_x000d_Kings Road_x000d_Richmond_x000d_TW10 6EG_x000d_"/>
    <m/>
    <m/>
    <m/>
    <m/>
    <m/>
    <m/>
    <m/>
    <m/>
    <m/>
    <n v="0"/>
    <m/>
    <m/>
    <m/>
    <m/>
    <n v="4"/>
    <m/>
    <m/>
    <m/>
    <m/>
    <n v="4"/>
    <n v="0"/>
    <n v="0"/>
    <n v="0"/>
    <n v="4"/>
    <n v="0"/>
    <n v="0"/>
    <n v="0"/>
    <n v="0"/>
    <n v="4"/>
    <n v="4"/>
    <n v="0"/>
    <n v="0"/>
    <n v="0"/>
    <n v="0"/>
    <n v="0"/>
    <n v="518627"/>
    <n v="175012"/>
    <s v="SRW"/>
  </r>
  <r>
    <s v="14/4464/P3JPA"/>
    <x v="1"/>
    <s v="PA"/>
    <d v="2015-01-05T00:00:00"/>
    <d v="2020-07-21T00:00:00"/>
    <d v="2018-02-01T00:00:00"/>
    <d v="2019-10-11T00:00:00"/>
    <x v="1"/>
    <x v="0"/>
    <x v="0"/>
    <s v="Change of use of part of the ground floor and first floor offices (B1a) to residential (C3) comprising 6 one bed  residential units."/>
    <s v="111 Heath Road_x000d_Twickenham_x000d_TW1 4AH_x000d_"/>
    <s v="TW1 4AH"/>
    <m/>
    <m/>
    <m/>
    <m/>
    <m/>
    <m/>
    <m/>
    <m/>
    <n v="0"/>
    <m/>
    <n v="6"/>
    <m/>
    <m/>
    <m/>
    <m/>
    <m/>
    <m/>
    <m/>
    <n v="6"/>
    <n v="6"/>
    <n v="0"/>
    <n v="0"/>
    <n v="0"/>
    <n v="0"/>
    <n v="0"/>
    <n v="0"/>
    <n v="0"/>
    <n v="6"/>
    <n v="6"/>
    <n v="0"/>
    <n v="0"/>
    <n v="0"/>
    <n v="0"/>
    <n v="0"/>
    <n v="515764"/>
    <n v="173105"/>
    <s v="SOT"/>
  </r>
  <r>
    <s v="14/4721/FUL"/>
    <x v="0"/>
    <m/>
    <d v="2015-07-30T00:00:00"/>
    <d v="2018-07-30T00:00:00"/>
    <d v="2018-06-25T00:00:00"/>
    <d v="2020-02-19T00:00:00"/>
    <x v="1"/>
    <x v="0"/>
    <x v="0"/>
    <s v="Demolition of the existing buildings and erection of a mixed-use residential-led redevelopment of two storeys over basement with roof accommodation and balconies and roof terraces comprising eight apartments; 401m2 of B1(a) floorspace; twelve car parking"/>
    <s v="97A White Hart Lane_x000d_Barnes_x000d_London_x000d_SW13 0JL_x000d_"/>
    <s v="SW13 0JL"/>
    <m/>
    <m/>
    <m/>
    <m/>
    <m/>
    <m/>
    <m/>
    <m/>
    <n v="0"/>
    <m/>
    <n v="2"/>
    <n v="6"/>
    <m/>
    <m/>
    <m/>
    <m/>
    <m/>
    <m/>
    <n v="8"/>
    <n v="2"/>
    <n v="6"/>
    <n v="0"/>
    <n v="0"/>
    <n v="0"/>
    <n v="0"/>
    <n v="0"/>
    <n v="0"/>
    <n v="8"/>
    <n v="8"/>
    <n v="0"/>
    <n v="0"/>
    <n v="0"/>
    <n v="0"/>
    <n v="0"/>
    <n v="521414"/>
    <n v="175749"/>
    <s v="MBC"/>
  </r>
  <r>
    <s v="14/4793/FUL"/>
    <x v="3"/>
    <m/>
    <d v="2016-11-11T00:00:00"/>
    <d v="2019-11-11T00:00:00"/>
    <d v="2018-01-14T00:00:00"/>
    <d v="2019-11-20T00:00:00"/>
    <x v="1"/>
    <x v="0"/>
    <x v="0"/>
    <s v="Refurbishment of existing shop and refurbishment and part extension of existing 1st floor flat to provide 2 new 1 and 2 bed flats. Refurbishment and part demolition of existing 2 storey barn to provide new 2 bed 2 storey dwelling."/>
    <s v="42 Sheen Lane_x000d_East Sheen_x000d_London_x000d_SW14 8LP_x000d_"/>
    <m/>
    <m/>
    <m/>
    <m/>
    <n v="1"/>
    <m/>
    <m/>
    <m/>
    <m/>
    <n v="1"/>
    <m/>
    <n v="1"/>
    <n v="2"/>
    <m/>
    <m/>
    <m/>
    <m/>
    <m/>
    <m/>
    <n v="3"/>
    <n v="1"/>
    <n v="2"/>
    <n v="0"/>
    <n v="-1"/>
    <n v="0"/>
    <n v="0"/>
    <n v="0"/>
    <n v="0"/>
    <n v="2"/>
    <n v="2"/>
    <n v="0"/>
    <n v="0"/>
    <n v="0"/>
    <n v="0"/>
    <n v="0"/>
    <n v="520471"/>
    <n v="175586"/>
    <s v="EAS"/>
  </r>
  <r>
    <s v="14/4839/FUL"/>
    <x v="0"/>
    <m/>
    <d v="2016-07-14T00:00:00"/>
    <d v="2019-07-14T00:00:00"/>
    <d v="2019-06-01T00:00:00"/>
    <m/>
    <x v="0"/>
    <x v="0"/>
    <x v="0"/>
    <s v="Demolition of existing house and construction of a new 3 bedroom house."/>
    <s v="The Cottage_x000d_Eel Pie Island_x000d_Twickenham_x000d_TW1 3DY_x000d_"/>
    <m/>
    <m/>
    <n v="1"/>
    <m/>
    <m/>
    <m/>
    <m/>
    <m/>
    <m/>
    <n v="1"/>
    <m/>
    <m/>
    <m/>
    <n v="1"/>
    <m/>
    <m/>
    <m/>
    <m/>
    <m/>
    <n v="1"/>
    <n v="0"/>
    <n v="-1"/>
    <n v="1"/>
    <n v="0"/>
    <n v="0"/>
    <n v="0"/>
    <n v="0"/>
    <n v="0"/>
    <n v="0"/>
    <n v="0"/>
    <n v="0"/>
    <n v="0"/>
    <n v="0"/>
    <n v="0"/>
    <n v="0"/>
    <n v="516355"/>
    <n v="173076"/>
    <s v="TWR"/>
  </r>
  <r>
    <s v="14/5284/FUL"/>
    <x v="2"/>
    <m/>
    <d v="2015-02-16T00:00:00"/>
    <d v="2018-02-16T00:00:00"/>
    <d v="2018-03-23T00:00:00"/>
    <m/>
    <x v="0"/>
    <x v="0"/>
    <x v="0"/>
    <s v="The reversion of a Building of Townscape Merit from two self-contained flats (1x1 and 1x3 beds) to a single-family dwelling (Use Class C3: Dwelling Houses) including a rear side infill extension with associated works."/>
    <s v="46 Halford Road_x000d_Richmond_x000d__x000d_"/>
    <s v="TW10 6AP"/>
    <n v="1"/>
    <m/>
    <n v="1"/>
    <m/>
    <m/>
    <m/>
    <m/>
    <m/>
    <n v="2"/>
    <m/>
    <m/>
    <m/>
    <m/>
    <n v="1"/>
    <m/>
    <m/>
    <m/>
    <m/>
    <n v="1"/>
    <n v="-1"/>
    <n v="0"/>
    <n v="-1"/>
    <n v="1"/>
    <n v="0"/>
    <n v="0"/>
    <n v="0"/>
    <n v="0"/>
    <n v="-1"/>
    <n v="0"/>
    <n v="-1"/>
    <n v="0"/>
    <n v="0"/>
    <n v="0"/>
    <n v="0"/>
    <n v="518090"/>
    <n v="174701"/>
    <s v="SRW"/>
  </r>
  <r>
    <s v="14/5306/FUL"/>
    <x v="1"/>
    <m/>
    <d v="2015-06-22T00:00:00"/>
    <d v="2018-06-22T00:00:00"/>
    <d v="2017-05-01T00:00:00"/>
    <m/>
    <x v="0"/>
    <x v="0"/>
    <x v="0"/>
    <s v="Change of use from B1 to residential (Number 21) and demolition of existing 2-storey dwelling (21A) with erection of back extension with basement"/>
    <s v="21 - 21A St Johns Road_x000d_Richmond_x000d__x000d_"/>
    <m/>
    <m/>
    <n v="1"/>
    <m/>
    <m/>
    <m/>
    <m/>
    <m/>
    <m/>
    <n v="1"/>
    <m/>
    <m/>
    <m/>
    <m/>
    <n v="1"/>
    <m/>
    <m/>
    <m/>
    <m/>
    <n v="1"/>
    <n v="0"/>
    <n v="-1"/>
    <n v="0"/>
    <n v="1"/>
    <n v="0"/>
    <n v="0"/>
    <n v="0"/>
    <n v="0"/>
    <n v="0"/>
    <n v="0"/>
    <n v="0"/>
    <n v="0"/>
    <n v="0"/>
    <n v="0"/>
    <n v="0"/>
    <n v="518248"/>
    <n v="175334"/>
    <s v="NRW"/>
  </r>
  <r>
    <s v="14/5364/P3JPA"/>
    <x v="1"/>
    <s v="PA"/>
    <d v="2015-03-03T00:00:00"/>
    <d v="2020-03-03T00:00:00"/>
    <d v="2016-03-01T00:00:00"/>
    <d v="2019-05-31T00:00:00"/>
    <x v="1"/>
    <x v="0"/>
    <x v="0"/>
    <s v="change of use from B1 office use to C3 residential use"/>
    <s v="22 Linden Road_x000d_Hampton_x000d_TW12 2JB_x000d_"/>
    <s v="TW12 2JB"/>
    <n v="1"/>
    <m/>
    <m/>
    <m/>
    <m/>
    <m/>
    <m/>
    <m/>
    <n v="1"/>
    <m/>
    <m/>
    <m/>
    <n v="1"/>
    <m/>
    <m/>
    <m/>
    <m/>
    <m/>
    <n v="1"/>
    <n v="-1"/>
    <n v="0"/>
    <n v="1"/>
    <n v="0"/>
    <n v="0"/>
    <n v="0"/>
    <n v="0"/>
    <n v="0"/>
    <n v="0"/>
    <n v="0"/>
    <n v="0"/>
    <n v="0"/>
    <n v="0"/>
    <n v="0"/>
    <n v="0"/>
    <n v="513125"/>
    <n v="169836"/>
    <s v="HTN"/>
  </r>
  <r>
    <s v="15/0160/FUL"/>
    <x v="0"/>
    <m/>
    <d v="2016-02-05T00:00:00"/>
    <d v="2019-02-05T00:00:00"/>
    <d v="2017-10-02T00:00:00"/>
    <d v="2019-05-20T00:00:00"/>
    <x v="1"/>
    <x v="0"/>
    <x v="0"/>
    <s v="Demolition of existing dwelling and erection of two buildings containing  1No. two bedroom house, 1No. two bedroom apartment and 1No. three bedroom apartment."/>
    <s v="1 Latimer Road_x000d_Teddington_x000d_TW11 8QA_x000d_"/>
    <m/>
    <m/>
    <m/>
    <n v="1"/>
    <m/>
    <m/>
    <m/>
    <m/>
    <m/>
    <n v="1"/>
    <m/>
    <m/>
    <n v="2"/>
    <n v="1"/>
    <m/>
    <m/>
    <m/>
    <m/>
    <m/>
    <n v="3"/>
    <n v="0"/>
    <n v="2"/>
    <n v="0"/>
    <n v="0"/>
    <n v="0"/>
    <n v="0"/>
    <n v="0"/>
    <n v="0"/>
    <n v="2"/>
    <n v="2"/>
    <n v="0"/>
    <n v="0"/>
    <n v="0"/>
    <n v="0"/>
    <n v="0"/>
    <n v="515646"/>
    <n v="171303"/>
    <s v="TED"/>
  </r>
  <r>
    <s v="15/0421/FUL"/>
    <x v="2"/>
    <m/>
    <d v="2016-08-04T00:00:00"/>
    <d v="2019-08-04T00:00:00"/>
    <d v="2018-03-01T00:00:00"/>
    <d v="2019-09-06T00:00:00"/>
    <x v="1"/>
    <x v="0"/>
    <x v="0"/>
    <s v="Reversion of a Building of Townscape Merit from four self-contained flats (3x2 and 1x1 beds) to a single-family dwelling (Use Class C3: Dwelling Houses) with lower and upper ground rear extensions, external alterations to dormers, fenestration, and stairs"/>
    <s v="17 Kings Road_x000d_Richmond_x000d__x000d_"/>
    <m/>
    <n v="1"/>
    <n v="3"/>
    <m/>
    <m/>
    <m/>
    <m/>
    <m/>
    <m/>
    <n v="4"/>
    <m/>
    <m/>
    <m/>
    <m/>
    <n v="1"/>
    <m/>
    <m/>
    <m/>
    <m/>
    <n v="1"/>
    <n v="-1"/>
    <n v="-3"/>
    <n v="0"/>
    <n v="1"/>
    <n v="0"/>
    <n v="0"/>
    <n v="0"/>
    <n v="0"/>
    <n v="-3"/>
    <n v="-3"/>
    <n v="0"/>
    <n v="0"/>
    <n v="0"/>
    <n v="0"/>
    <n v="0"/>
    <n v="518586"/>
    <n v="174575"/>
    <s v="SRW"/>
  </r>
  <r>
    <s v="15/1440/FUL"/>
    <x v="0"/>
    <m/>
    <d v="2018-09-28T00:00:00"/>
    <d v="2021-10-01T00:00:00"/>
    <d v="2019-02-01T00:00:00"/>
    <d v="2020-03-09T00:00:00"/>
    <x v="1"/>
    <x v="0"/>
    <x v="0"/>
    <s v="Demolition of existing single storey structure to allow the construction of a two-storey (1x1bed 2person) dwellinghouse including a study room; provision of one off-street parking space; hard and soft landscaping; boundary treatment and associated refuse/"/>
    <s v="6 Second Cross Road_x000d_Twickenham_x000d_TW2 5RF_x000d_"/>
    <s v="TW2 5RF"/>
    <m/>
    <m/>
    <m/>
    <m/>
    <m/>
    <m/>
    <m/>
    <m/>
    <n v="0"/>
    <m/>
    <n v="1"/>
    <m/>
    <m/>
    <m/>
    <m/>
    <m/>
    <m/>
    <m/>
    <n v="1"/>
    <n v="1"/>
    <n v="0"/>
    <n v="0"/>
    <n v="0"/>
    <n v="0"/>
    <n v="0"/>
    <n v="0"/>
    <n v="0"/>
    <n v="1"/>
    <n v="1"/>
    <n v="0"/>
    <n v="0"/>
    <n v="0"/>
    <n v="0"/>
    <n v="0"/>
    <n v="515114"/>
    <n v="172749"/>
    <s v="WET"/>
  </r>
  <r>
    <s v="15/1486/FUL"/>
    <x v="0"/>
    <m/>
    <d v="2015-07-16T00:00:00"/>
    <d v="2018-07-16T00:00:00"/>
    <d v="2018-06-04T00:00:00"/>
    <m/>
    <x v="0"/>
    <x v="0"/>
    <x v="0"/>
    <s v="Demolition of existing dwelling and erection of 2 No.4 bed semi-detached dwellings with associated parking and landscaping."/>
    <s v="8 Heathside_x000d_Whitton_x000d_Hounslow_x000d_TW4 5NN_x000d_"/>
    <m/>
    <m/>
    <n v="1"/>
    <m/>
    <m/>
    <m/>
    <m/>
    <m/>
    <m/>
    <n v="1"/>
    <m/>
    <m/>
    <m/>
    <m/>
    <n v="2"/>
    <m/>
    <m/>
    <m/>
    <m/>
    <n v="2"/>
    <n v="0"/>
    <n v="-1"/>
    <n v="0"/>
    <n v="2"/>
    <n v="0"/>
    <n v="0"/>
    <n v="0"/>
    <n v="0"/>
    <n v="1"/>
    <n v="0"/>
    <n v="1"/>
    <n v="0"/>
    <n v="0"/>
    <n v="0"/>
    <n v="0"/>
    <n v="512819"/>
    <n v="173657"/>
    <s v="HEA"/>
  </r>
  <r>
    <s v="15/1638/FUL"/>
    <x v="0"/>
    <m/>
    <d v="2016-08-23T00:00:00"/>
    <d v="2020-06-22T00:00:00"/>
    <d v="2018-02-01T00:00:00"/>
    <d v="2019-10-21T00:00:00"/>
    <x v="1"/>
    <x v="0"/>
    <x v="0"/>
    <s v="Demolition of the existing dwelling and erection of 2 No.semi-detached dwellings and associated hard and soft landscaping."/>
    <s v="53 Cole Park Road_x000d_Twickenham_x000d_TW1 1HT_x000d_"/>
    <s v="TW1 1HT"/>
    <m/>
    <m/>
    <m/>
    <m/>
    <n v="1"/>
    <m/>
    <m/>
    <m/>
    <n v="1"/>
    <m/>
    <m/>
    <m/>
    <m/>
    <m/>
    <n v="2"/>
    <m/>
    <m/>
    <m/>
    <n v="2"/>
    <n v="0"/>
    <n v="0"/>
    <n v="0"/>
    <n v="0"/>
    <n v="1"/>
    <n v="0"/>
    <n v="0"/>
    <n v="0"/>
    <n v="1"/>
    <n v="1"/>
    <n v="0"/>
    <n v="0"/>
    <n v="0"/>
    <n v="0"/>
    <n v="0"/>
    <n v="516222"/>
    <n v="174079"/>
    <s v="STM"/>
  </r>
  <r>
    <s v="15/2204/FUL"/>
    <x v="0"/>
    <m/>
    <d v="2018-07-03T00:00:00"/>
    <d v="2021-07-03T00:00:00"/>
    <m/>
    <m/>
    <x v="2"/>
    <x v="0"/>
    <x v="0"/>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_x000a_"/>
    <s v="TW2 7EE"/>
    <m/>
    <m/>
    <m/>
    <m/>
    <m/>
    <m/>
    <m/>
    <m/>
    <n v="0"/>
    <m/>
    <m/>
    <n v="1"/>
    <m/>
    <m/>
    <m/>
    <m/>
    <m/>
    <m/>
    <n v="1"/>
    <n v="0"/>
    <n v="1"/>
    <n v="0"/>
    <n v="0"/>
    <n v="0"/>
    <n v="0"/>
    <n v="0"/>
    <n v="0"/>
    <n v="1"/>
    <n v="0"/>
    <n v="0"/>
    <n v="0.25"/>
    <n v="0.25"/>
    <n v="0.25"/>
    <n v="0.25"/>
    <n v="514174"/>
    <n v="174381"/>
    <s v="WHI"/>
  </r>
  <r>
    <s v="15/2440/VRC"/>
    <x v="0"/>
    <m/>
    <d v="2015-08-04T00:00:00"/>
    <d v="2018-08-04T00:00:00"/>
    <d v="2018-04-01T00:00:00"/>
    <d v="2019-10-18T00:00:00"/>
    <x v="1"/>
    <x v="0"/>
    <x v="0"/>
    <s v="Variation of condition 2 of application 08/4792/FUL to allow for amendments including:_x000d_- Introduction of clerestory windows to eastern elevation of office building;_x000d_- 2 Conservation rooflights added to front (western) elevation of residential building;_x000d_-"/>
    <s v="11 Sandycombe Road_x000d_Richmond_x000d_TW9 2EP_x000d_"/>
    <m/>
    <m/>
    <m/>
    <m/>
    <m/>
    <m/>
    <m/>
    <m/>
    <m/>
    <n v="0"/>
    <m/>
    <m/>
    <n v="4"/>
    <m/>
    <m/>
    <m/>
    <m/>
    <m/>
    <m/>
    <n v="4"/>
    <n v="0"/>
    <n v="4"/>
    <n v="0"/>
    <n v="0"/>
    <n v="0"/>
    <n v="0"/>
    <n v="0"/>
    <n v="0"/>
    <n v="4"/>
    <n v="4"/>
    <n v="0"/>
    <n v="0"/>
    <n v="0"/>
    <n v="0"/>
    <n v="0"/>
    <n v="519022"/>
    <n v="175824"/>
    <s v="KWA"/>
  </r>
  <r>
    <s v="15/2452/FUL"/>
    <x v="0"/>
    <m/>
    <d v="2015-07-27T00:00:00"/>
    <d v="2018-07-27T00:00:00"/>
    <d v="2016-05-12T00:00:00"/>
    <d v="2019-08-28T00:00:00"/>
    <x v="1"/>
    <x v="0"/>
    <x v="0"/>
    <s v="Refurbishment and Extension of existing dwelling - No 79 Richmond Road; Demolition of existing shop and associated office, storage - No 77 Richmond Road; Erection of new single storey B1/D1 employment unit; Erection of new detached 3 Bed Family Unit."/>
    <s v="77 - 79 Richmond Road_x000d_Twickenham_x000d__x000d_"/>
    <m/>
    <m/>
    <m/>
    <m/>
    <m/>
    <m/>
    <m/>
    <m/>
    <m/>
    <n v="0"/>
    <m/>
    <m/>
    <m/>
    <n v="1"/>
    <m/>
    <m/>
    <m/>
    <m/>
    <m/>
    <n v="1"/>
    <n v="0"/>
    <n v="0"/>
    <n v="1"/>
    <n v="0"/>
    <n v="0"/>
    <n v="0"/>
    <n v="0"/>
    <n v="0"/>
    <n v="1"/>
    <n v="1"/>
    <n v="0"/>
    <n v="0"/>
    <n v="0"/>
    <n v="0"/>
    <n v="0"/>
    <n v="516657"/>
    <n v="173659"/>
    <s v="TWR"/>
  </r>
  <r>
    <s v="15/2854/FUL"/>
    <x v="0"/>
    <m/>
    <d v="2016-06-02T00:00:00"/>
    <d v="2019-06-02T00:00:00"/>
    <d v="2019-05-01T00:00:00"/>
    <m/>
    <x v="0"/>
    <x v="1"/>
    <x v="0"/>
    <s v="Demolition of a row of 18 garages; Proposed to construct two two-bedroom Wheelchair Bungalows; Provision of two car parking spaces."/>
    <s v="Garages At_x000d_Riverside Drive_x000d_Ham_x000d__x000d_"/>
    <m/>
    <m/>
    <m/>
    <m/>
    <m/>
    <m/>
    <m/>
    <m/>
    <m/>
    <n v="0"/>
    <s v="Y"/>
    <m/>
    <n v="2"/>
    <m/>
    <m/>
    <m/>
    <m/>
    <m/>
    <n v="2"/>
    <n v="2"/>
    <n v="0"/>
    <n v="2"/>
    <n v="0"/>
    <n v="0"/>
    <n v="0"/>
    <n v="0"/>
    <n v="0"/>
    <n v="0"/>
    <n v="2"/>
    <n v="0"/>
    <n v="2"/>
    <n v="0"/>
    <n v="0"/>
    <n v="0"/>
    <n v="0"/>
    <n v="517050"/>
    <n v="172680"/>
    <s v="HPR"/>
  </r>
  <r>
    <s v="15/2855/FUL"/>
    <x v="0"/>
    <m/>
    <d v="2016-06-02T00:00:00"/>
    <d v="2019-06-02T00:00:00"/>
    <d v="2019-05-28T00:00:00"/>
    <d v="2020-06-30T00:00:00"/>
    <x v="0"/>
    <x v="1"/>
    <x v="0"/>
    <s v="Demolition of 20 garages in two rows; Construction of two three-bedroom houses"/>
    <s v="Garages At_x000d_Maguire Drive_x000d_Ham_x000d__x000d_"/>
    <m/>
    <m/>
    <m/>
    <m/>
    <m/>
    <m/>
    <m/>
    <m/>
    <m/>
    <n v="0"/>
    <s v="Y"/>
    <m/>
    <m/>
    <n v="2"/>
    <m/>
    <m/>
    <m/>
    <m/>
    <n v="2"/>
    <n v="2"/>
    <n v="0"/>
    <n v="0"/>
    <n v="2"/>
    <n v="0"/>
    <n v="0"/>
    <n v="0"/>
    <n v="0"/>
    <n v="0"/>
    <n v="2"/>
    <n v="0"/>
    <n v="2"/>
    <n v="0"/>
    <n v="0"/>
    <n v="0"/>
    <n v="0"/>
    <n v="517476"/>
    <n v="171658"/>
    <s v="HPR"/>
  </r>
  <r>
    <s v="15/2857/FUL"/>
    <x v="0"/>
    <m/>
    <d v="2016-11-17T00:00:00"/>
    <d v="2019-11-17T00:00:00"/>
    <d v="2019-10-16T00:00:00"/>
    <d v="2020-06-30T00:00:00"/>
    <x v="0"/>
    <x v="1"/>
    <x v="0"/>
    <s v="Removal of 26 garages; Creation of 3 two storey three-bedroom houses. Provision of 11 parking spaces in a shared surface courtyard"/>
    <s v="Garages At_x000d_Clifford Road_x000d_Petersham_x000d__x000d_"/>
    <m/>
    <m/>
    <m/>
    <m/>
    <m/>
    <m/>
    <m/>
    <m/>
    <m/>
    <n v="0"/>
    <s v="Y"/>
    <m/>
    <m/>
    <n v="3"/>
    <m/>
    <m/>
    <m/>
    <m/>
    <n v="3"/>
    <n v="3"/>
    <n v="0"/>
    <n v="0"/>
    <n v="3"/>
    <n v="0"/>
    <n v="0"/>
    <n v="0"/>
    <n v="0"/>
    <n v="0"/>
    <n v="3"/>
    <n v="0"/>
    <n v="3"/>
    <n v="0"/>
    <n v="0"/>
    <n v="0"/>
    <n v="0"/>
    <n v="517848"/>
    <n v="172830"/>
    <s v="HPR"/>
  </r>
  <r>
    <s v="15/3072/FUL"/>
    <x v="1"/>
    <m/>
    <d v="2016-10-07T00:00:00"/>
    <d v="2019-10-07T00:00:00"/>
    <d v="2018-03-01T00:00:00"/>
    <m/>
    <x v="0"/>
    <x v="0"/>
    <x v="0"/>
    <s v="Conversion, extension and alteration of the existing church building to provide for 6 x 2 bedroom flats over four levels together with 6 off-street car parking spaces, motorcycle parking, garden amenity areas and refuse, recycling and cycle parking areas."/>
    <s v="Christ Church_x000d_Station Road_x000d_Teddington_x000d__x000d_"/>
    <s v="TW11"/>
    <m/>
    <m/>
    <m/>
    <m/>
    <m/>
    <m/>
    <m/>
    <m/>
    <n v="0"/>
    <m/>
    <m/>
    <n v="6"/>
    <m/>
    <m/>
    <m/>
    <m/>
    <m/>
    <m/>
    <n v="6"/>
    <n v="0"/>
    <n v="6"/>
    <n v="0"/>
    <n v="0"/>
    <n v="0"/>
    <n v="0"/>
    <n v="0"/>
    <n v="0"/>
    <n v="6"/>
    <n v="0"/>
    <n v="6"/>
    <n v="0"/>
    <n v="0"/>
    <n v="0"/>
    <n v="0"/>
    <n v="516013"/>
    <n v="171023"/>
    <s v="TED"/>
  </r>
  <r>
    <s v="15/3183/FUL"/>
    <x v="2"/>
    <m/>
    <d v="2015-12-29T00:00:00"/>
    <d v="2018-12-30T00:00:00"/>
    <d v="2018-12-03T00:00:00"/>
    <d v="2019-07-01T00:00:00"/>
    <x v="1"/>
    <x v="0"/>
    <x v="0"/>
    <s v="Conversion of existing lower ground floor property and existing upper first floor property (5a and 5b) into one dwelling space and single storey rear extension"/>
    <s v="5A And 5B Upper Lodge Mews_x000d_Bushy Park_x000d_Hampton Hill_x000d__x000d_"/>
    <m/>
    <n v="1"/>
    <m/>
    <n v="1"/>
    <m/>
    <m/>
    <m/>
    <m/>
    <m/>
    <n v="2"/>
    <m/>
    <m/>
    <m/>
    <m/>
    <n v="1"/>
    <m/>
    <m/>
    <m/>
    <m/>
    <n v="1"/>
    <n v="-1"/>
    <n v="0"/>
    <n v="-1"/>
    <n v="1"/>
    <n v="0"/>
    <n v="0"/>
    <n v="0"/>
    <n v="0"/>
    <n v="-1"/>
    <n v="-1"/>
    <n v="0"/>
    <n v="0"/>
    <n v="0"/>
    <n v="0"/>
    <n v="0"/>
    <n v="514482"/>
    <n v="170638"/>
    <s v="FHH"/>
  </r>
  <r>
    <s v="15/3296/FUL"/>
    <x v="0"/>
    <m/>
    <d v="2019-08-13T00:00:00"/>
    <d v="2022-08-13T00:00:00"/>
    <m/>
    <m/>
    <x v="2"/>
    <x v="1"/>
    <x v="0"/>
    <s v="SITE A:-Removal of 40 garages_x000d_Create a short terrace of high quality two storey houses consisting of three x  three-bedroom houses and two x  four-bedroom houses. Provision of 16 parking spaces in a shared surface courtyard"/>
    <s v="Garages Site A_x000d_Bucklands Road_x000d_Teddington_x000d__x000d_"/>
    <s v="TW11"/>
    <m/>
    <m/>
    <m/>
    <m/>
    <m/>
    <m/>
    <m/>
    <m/>
    <n v="0"/>
    <s v="Y"/>
    <m/>
    <m/>
    <n v="3"/>
    <n v="2"/>
    <m/>
    <m/>
    <m/>
    <m/>
    <n v="5"/>
    <n v="0"/>
    <n v="0"/>
    <n v="3"/>
    <n v="2"/>
    <n v="0"/>
    <n v="0"/>
    <n v="0"/>
    <n v="0"/>
    <n v="5"/>
    <n v="0"/>
    <n v="0"/>
    <n v="1.25"/>
    <n v="1.25"/>
    <n v="1.25"/>
    <n v="1.25"/>
    <n v="517328"/>
    <n v="170954"/>
    <s v="HWI"/>
  </r>
  <r>
    <s v="15/3297/FUL"/>
    <x v="0"/>
    <m/>
    <d v="2019-08-13T00:00:00"/>
    <d v="2022-08-13T00:00:00"/>
    <m/>
    <m/>
    <x v="2"/>
    <x v="1"/>
    <x v="0"/>
    <s v="SITE B: The site is currently an open parking court of approximately 28 spaces accessed from Bucklands Road. Create a pair of semi-detached high quality four-bedroom houses._x000a_-Provision of 24 car parking spaces"/>
    <s v="Garage Site B_x000d_Bucklands Road_x000d_Teddington_x000d__x000d_"/>
    <s v="TW11"/>
    <m/>
    <m/>
    <m/>
    <m/>
    <m/>
    <m/>
    <m/>
    <m/>
    <n v="0"/>
    <s v="Y"/>
    <m/>
    <m/>
    <m/>
    <n v="2"/>
    <m/>
    <m/>
    <m/>
    <m/>
    <n v="2"/>
    <n v="0"/>
    <n v="0"/>
    <n v="0"/>
    <n v="2"/>
    <n v="0"/>
    <n v="0"/>
    <n v="0"/>
    <n v="0"/>
    <n v="2"/>
    <n v="0"/>
    <n v="0"/>
    <n v="0.5"/>
    <n v="0.5"/>
    <n v="0.5"/>
    <n v="0.5"/>
    <n v="517351"/>
    <n v="170884"/>
    <s v="HWI"/>
  </r>
  <r>
    <s v="15/3518/FUL"/>
    <x v="0"/>
    <m/>
    <d v="2019-03-08T00:00:00"/>
    <d v="2022-03-08T00:00:00"/>
    <d v="2019-10-01T00:00:00"/>
    <m/>
    <x v="0"/>
    <x v="0"/>
    <x v="0"/>
    <s v="Erection of a pair of semi-detached dwellings with associated access, parking and private amenity space following the demolition of the existing building comprising 2No. maisonettes and associated outbuildings."/>
    <s v="58 Denton Road_x000d_Twickenham_x000d_TW1 2HQ_x000d_"/>
    <s v="TW1 2HQ"/>
    <m/>
    <n v="2"/>
    <m/>
    <m/>
    <m/>
    <m/>
    <m/>
    <m/>
    <n v="2"/>
    <m/>
    <m/>
    <m/>
    <m/>
    <n v="2"/>
    <m/>
    <m/>
    <m/>
    <m/>
    <n v="2"/>
    <n v="0"/>
    <n v="-2"/>
    <n v="0"/>
    <n v="2"/>
    <n v="0"/>
    <n v="0"/>
    <n v="0"/>
    <n v="0"/>
    <n v="0"/>
    <n v="0"/>
    <n v="0"/>
    <n v="0"/>
    <n v="0"/>
    <n v="0"/>
    <n v="0"/>
    <n v="517831"/>
    <n v="174076"/>
    <s v="TWR"/>
  </r>
  <r>
    <s v="15/4230/FUL"/>
    <x v="4"/>
    <m/>
    <d v="2016-06-02T00:00:00"/>
    <d v="2019-06-02T00:00:00"/>
    <d v="2017-06-05T00:00:00"/>
    <d v="2019-08-29T00:00:00"/>
    <x v="1"/>
    <x v="0"/>
    <x v="0"/>
    <s v="Extension to existing Bungalow to convert into 1No. Studio Flat &amp; 1No. 1 Bedroom Flat."/>
    <s v="The Bungalow_x000d_Beresford Court_x000d_Park Road_x000d_Twickenham_x000d_TW1 2PU_x000d_"/>
    <m/>
    <m/>
    <n v="1"/>
    <m/>
    <m/>
    <m/>
    <m/>
    <m/>
    <m/>
    <n v="1"/>
    <m/>
    <n v="2"/>
    <m/>
    <m/>
    <m/>
    <m/>
    <m/>
    <m/>
    <m/>
    <n v="2"/>
    <n v="2"/>
    <n v="-1"/>
    <n v="0"/>
    <n v="0"/>
    <n v="0"/>
    <n v="0"/>
    <n v="0"/>
    <n v="0"/>
    <n v="1"/>
    <n v="1"/>
    <n v="0"/>
    <n v="0"/>
    <n v="0"/>
    <n v="0"/>
    <n v="0"/>
    <n v="517353"/>
    <n v="174325"/>
    <s v="TWR"/>
  </r>
  <r>
    <s v="15/4281/GPD15"/>
    <x v="1"/>
    <s v="PA"/>
    <d v="2015-12-08T00:00:00"/>
    <d v="2020-12-09T00:00:00"/>
    <m/>
    <d v="2019-04-01T00:00:00"/>
    <x v="1"/>
    <x v="0"/>
    <x v="0"/>
    <s v="Change of use of office building (B1) to 4 bed family dwelling (C3)."/>
    <s v="31 Wick Road_x000d_Teddington_x000d_TW11 9DN_x000d_"/>
    <s v="TW11 9DN"/>
    <m/>
    <m/>
    <m/>
    <m/>
    <m/>
    <m/>
    <m/>
    <m/>
    <n v="0"/>
    <m/>
    <m/>
    <m/>
    <m/>
    <n v="1"/>
    <m/>
    <m/>
    <m/>
    <m/>
    <n v="1"/>
    <n v="0"/>
    <n v="0"/>
    <n v="0"/>
    <n v="1"/>
    <n v="0"/>
    <n v="0"/>
    <n v="0"/>
    <n v="0"/>
    <n v="1"/>
    <n v="1"/>
    <n v="0"/>
    <n v="0"/>
    <n v="0"/>
    <n v="0"/>
    <n v="0"/>
    <n v="517033"/>
    <n v="170116"/>
    <s v="HWI"/>
  </r>
  <r>
    <s v="15/4581/FUL"/>
    <x v="0"/>
    <m/>
    <d v="2018-04-23T00:00:00"/>
    <d v="2021-04-23T00:00:00"/>
    <m/>
    <m/>
    <x v="2"/>
    <x v="0"/>
    <x v="0"/>
    <s v="Demolition of all site buildings and redevelopment of the site for a mixed use development comprising a new car showroom with associated workshops (sui generis), office accommodation (Use Class B1a) and six three-bedrooom residential dwellings (Use Class"/>
    <s v="45 - 49 Station Road_x000d_Hampton_x000d_TW12 2BT_x000d_"/>
    <s v="TW12 2BT"/>
    <m/>
    <m/>
    <m/>
    <m/>
    <m/>
    <m/>
    <m/>
    <m/>
    <n v="0"/>
    <m/>
    <m/>
    <m/>
    <n v="6"/>
    <m/>
    <m/>
    <m/>
    <m/>
    <m/>
    <n v="6"/>
    <n v="0"/>
    <n v="0"/>
    <n v="6"/>
    <n v="0"/>
    <n v="0"/>
    <n v="0"/>
    <n v="0"/>
    <n v="0"/>
    <n v="6"/>
    <n v="0"/>
    <n v="0"/>
    <n v="1.5"/>
    <n v="1.5"/>
    <n v="1.5"/>
    <n v="1.5"/>
    <n v="513825"/>
    <n v="169567"/>
    <s v="HTN"/>
  </r>
  <r>
    <s v="15/4586/FUL"/>
    <x v="0"/>
    <m/>
    <d v="2017-07-11T00:00:00"/>
    <d v="2020-07-11T00:00:00"/>
    <m/>
    <m/>
    <x v="2"/>
    <x v="0"/>
    <x v="0"/>
    <s v="Erection of a two-storey replacement dwellinghouse with attic space."/>
    <s v="257 Waldegrave Road_x000d_Twickenham_x000d_TW1 4SY_x000d_"/>
    <s v="TW1 4SY"/>
    <m/>
    <m/>
    <m/>
    <n v="1"/>
    <m/>
    <m/>
    <m/>
    <m/>
    <n v="1"/>
    <m/>
    <m/>
    <m/>
    <m/>
    <m/>
    <n v="1"/>
    <m/>
    <m/>
    <m/>
    <n v="1"/>
    <n v="0"/>
    <n v="0"/>
    <n v="0"/>
    <n v="-1"/>
    <n v="1"/>
    <n v="0"/>
    <n v="0"/>
    <n v="0"/>
    <n v="0"/>
    <n v="0"/>
    <n v="0"/>
    <n v="0"/>
    <n v="0"/>
    <n v="0"/>
    <n v="0"/>
    <n v="515611"/>
    <n v="172008"/>
    <s v="SOT"/>
  </r>
  <r>
    <s v="15/4835/FUL"/>
    <x v="0"/>
    <m/>
    <d v="2016-09-06T00:00:00"/>
    <d v="2019-09-07T00:00:00"/>
    <m/>
    <d v="2019-07-31T00:00:00"/>
    <x v="1"/>
    <x v="0"/>
    <x v="0"/>
    <s v="Erection of a three bedroom chalet bungalow on land to the rear of 9 Gloucester Road."/>
    <s v="9 Gloucester Road_x000d_Teddington_x000d__x000d_"/>
    <m/>
    <m/>
    <m/>
    <m/>
    <m/>
    <m/>
    <m/>
    <m/>
    <m/>
    <n v="0"/>
    <m/>
    <m/>
    <m/>
    <n v="1"/>
    <m/>
    <m/>
    <m/>
    <m/>
    <m/>
    <n v="1"/>
    <n v="0"/>
    <n v="0"/>
    <n v="1"/>
    <n v="0"/>
    <n v="0"/>
    <n v="0"/>
    <n v="0"/>
    <n v="0"/>
    <n v="1"/>
    <n v="1"/>
    <n v="0"/>
    <n v="0"/>
    <n v="0"/>
    <n v="0"/>
    <n v="0"/>
    <n v="515214"/>
    <n v="171265"/>
    <s v="FHH"/>
  </r>
  <r>
    <s v="15/5216/FUL"/>
    <x v="0"/>
    <m/>
    <d v="2016-09-08T00:00:00"/>
    <d v="2019-10-21T00:00:00"/>
    <d v="2017-11-01T00:00:00"/>
    <d v="2019-06-30T00:00:00"/>
    <x v="1"/>
    <x v="1"/>
    <x v="0"/>
    <s v="Redevelopment of the site to provide a care home, 4 supported living units and 15 affordable housing units, with associated onsite parking and external works. (This scheme is linked to application 15/5217/FUL - whereby the existing care home at Silver Bir"/>
    <s v="The Avenue Centre_x000d_1 Normansfield Avenue_x000d_Hampton Wick_x000d_Teddington_x000d_TW11 9RP_x000d_"/>
    <m/>
    <m/>
    <m/>
    <m/>
    <m/>
    <m/>
    <m/>
    <m/>
    <m/>
    <n v="0"/>
    <s v="Y"/>
    <n v="2"/>
    <n v="8"/>
    <n v="5"/>
    <m/>
    <m/>
    <m/>
    <m/>
    <n v="15"/>
    <n v="15"/>
    <n v="2"/>
    <n v="8"/>
    <n v="5"/>
    <n v="0"/>
    <n v="0"/>
    <n v="0"/>
    <n v="0"/>
    <n v="0"/>
    <n v="15"/>
    <n v="15"/>
    <n v="0"/>
    <n v="0"/>
    <n v="0"/>
    <n v="0"/>
    <n v="0"/>
    <n v="517536"/>
    <n v="170257"/>
    <s v="HWI"/>
  </r>
  <r>
    <s v="15/5217/NMA1"/>
    <x v="0"/>
    <m/>
    <d v="2019-10-11T00:00:00"/>
    <d v="2022-10-11T00:00:00"/>
    <d v="2019-10-16T00:00:00"/>
    <m/>
    <x v="0"/>
    <x v="0"/>
    <x v="0"/>
    <s v="Non-material amendment to condition U10926 (NS11 - Building Regulations) of planning permission 15/5217/FUL to allow for change in wording of condition to state:  'Prior to the commencement of works above slab level, a scheme shall be submitted to and app"/>
    <s v="Silver Birches_x000d_2 - 6 Marchmont Road_x000d_Richmond_x000d_TW10 6HH_x000d_"/>
    <m/>
    <n v="1"/>
    <m/>
    <m/>
    <m/>
    <m/>
    <m/>
    <m/>
    <m/>
    <n v="1"/>
    <m/>
    <m/>
    <n v="2"/>
    <n v="5"/>
    <m/>
    <m/>
    <n v="2"/>
    <m/>
    <m/>
    <n v="9"/>
    <n v="-1"/>
    <n v="2"/>
    <n v="5"/>
    <n v="0"/>
    <n v="0"/>
    <n v="2"/>
    <n v="0"/>
    <n v="0"/>
    <n v="8"/>
    <n v="0"/>
    <n v="8"/>
    <n v="0"/>
    <n v="0"/>
    <n v="0"/>
    <n v="0"/>
    <n v="518559"/>
    <n v="174698"/>
    <s v="SRW"/>
  </r>
  <r>
    <s v="15/5351/FUL"/>
    <x v="0"/>
    <m/>
    <d v="2017-04-06T00:00:00"/>
    <d v="2020-04-07T00:00:00"/>
    <d v="2020-02-23T00:00:00"/>
    <m/>
    <x v="0"/>
    <x v="0"/>
    <x v="0"/>
    <s v="Erection of a pair of two-bedroom, semi-detached dwellings with associated access, car turntable, parking and amenity space following the demolition of existing dwelling."/>
    <s v="11 Fifth Cross Road_x000d_Twickenham_x000d__x000d_"/>
    <m/>
    <m/>
    <m/>
    <n v="1"/>
    <m/>
    <m/>
    <m/>
    <m/>
    <m/>
    <n v="1"/>
    <m/>
    <m/>
    <n v="2"/>
    <m/>
    <m/>
    <m/>
    <m/>
    <m/>
    <m/>
    <n v="2"/>
    <n v="0"/>
    <n v="2"/>
    <n v="-1"/>
    <n v="0"/>
    <n v="0"/>
    <n v="0"/>
    <n v="0"/>
    <n v="0"/>
    <n v="1"/>
    <n v="0"/>
    <n v="1"/>
    <n v="0"/>
    <n v="0"/>
    <n v="0"/>
    <n v="0"/>
    <n v="514775"/>
    <n v="172397"/>
    <s v="WET"/>
  </r>
  <r>
    <s v="15/5369/FUL"/>
    <x v="0"/>
    <m/>
    <d v="2016-06-15T00:00:00"/>
    <d v="2019-06-17T00:00:00"/>
    <m/>
    <d v="2019-07-30T00:00:00"/>
    <x v="1"/>
    <x v="0"/>
    <x v="0"/>
    <s v="Demolition of existing bungalow and replacement dwelling house (Class C3) comprising ground and lower ground floor."/>
    <s v="65 Wensleydale Road_x000d_Hampton_x000d_TW12 2LP_x000d_"/>
    <s v="TW12 2LP"/>
    <m/>
    <m/>
    <n v="1"/>
    <m/>
    <m/>
    <m/>
    <m/>
    <m/>
    <n v="1"/>
    <m/>
    <m/>
    <m/>
    <n v="1"/>
    <m/>
    <m/>
    <m/>
    <m/>
    <m/>
    <n v="1"/>
    <n v="0"/>
    <n v="0"/>
    <n v="0"/>
    <n v="0"/>
    <n v="0"/>
    <n v="0"/>
    <n v="0"/>
    <n v="0"/>
    <n v="0"/>
    <n v="0"/>
    <n v="0"/>
    <n v="0"/>
    <n v="0"/>
    <n v="0"/>
    <n v="0"/>
    <n v="513492"/>
    <n v="170250"/>
    <s v="HTN"/>
  </r>
  <r>
    <s v="16/0058/FUL"/>
    <x v="1"/>
    <m/>
    <d v="2016-07-14T00:00:00"/>
    <d v="2019-07-14T00:00:00"/>
    <d v="2019-07-10T00:00:00"/>
    <m/>
    <x v="0"/>
    <x v="0"/>
    <x v="0"/>
    <s v="Change of use of 2nd floor and 3rd floor level from ancillary retail to nine 1 bedroom flats (C3 use) with external alterations and enclosure of walkway at 1st floor, new residential access, bin store, bicycle storage, replacement of plant, new stairs to"/>
    <s v="29 George Street_x000d_Richmond_x000d_TW9 1HY_x000d_"/>
    <m/>
    <m/>
    <m/>
    <m/>
    <m/>
    <m/>
    <m/>
    <m/>
    <m/>
    <n v="0"/>
    <m/>
    <n v="9"/>
    <m/>
    <m/>
    <m/>
    <m/>
    <m/>
    <m/>
    <m/>
    <n v="9"/>
    <n v="9"/>
    <n v="0"/>
    <n v="0"/>
    <n v="0"/>
    <n v="0"/>
    <n v="0"/>
    <n v="0"/>
    <n v="0"/>
    <n v="9"/>
    <n v="0"/>
    <n v="9"/>
    <n v="0"/>
    <n v="0"/>
    <n v="0"/>
    <n v="0"/>
    <n v="517924"/>
    <n v="174891"/>
    <s v="SRW"/>
  </r>
  <r>
    <s v="16/0234/FUL"/>
    <x v="0"/>
    <m/>
    <d v="2016-10-14T00:00:00"/>
    <d v="2019-10-14T00:00:00"/>
    <d v="2017-12-01T00:00:00"/>
    <d v="2019-07-19T00:00:00"/>
    <x v="1"/>
    <x v="0"/>
    <x v="0"/>
    <s v="Demolition of existing garage and construction of a two storey terraced house with associated landscaping, cycle store, rear car parking and access thereto."/>
    <s v="31 Poulett Gardens_x000d_Twickenham_x000d_TW1 4QS_x000d_"/>
    <s v="TW1 4QS"/>
    <m/>
    <m/>
    <m/>
    <m/>
    <m/>
    <m/>
    <m/>
    <m/>
    <n v="0"/>
    <m/>
    <m/>
    <m/>
    <m/>
    <n v="1"/>
    <m/>
    <m/>
    <m/>
    <m/>
    <n v="1"/>
    <n v="0"/>
    <n v="0"/>
    <n v="0"/>
    <n v="1"/>
    <n v="0"/>
    <n v="0"/>
    <n v="0"/>
    <n v="0"/>
    <n v="1"/>
    <n v="1"/>
    <n v="0"/>
    <n v="0"/>
    <n v="0"/>
    <n v="0"/>
    <n v="0"/>
    <n v="515988"/>
    <n v="173004"/>
    <s v="SOT"/>
  </r>
  <r>
    <s v="16/0432/FUL"/>
    <x v="0"/>
    <m/>
    <d v="2016-08-31T00:00:00"/>
    <d v="2019-08-31T00:00:00"/>
    <d v="2017-05-09T00:00:00"/>
    <m/>
    <x v="0"/>
    <x v="0"/>
    <x v="0"/>
    <s v="Demolition of existing building and erection of three storey building plus basement to provide B1 use at basement, ground floor and first floor, and one 2 bedroom apartment above at second floor level."/>
    <s v="48 Glentham Road_x000d_Barnes_x000d_London_x000d_SW13 9JJ"/>
    <m/>
    <m/>
    <m/>
    <m/>
    <m/>
    <m/>
    <m/>
    <m/>
    <m/>
    <n v="0"/>
    <m/>
    <m/>
    <n v="1"/>
    <m/>
    <m/>
    <m/>
    <m/>
    <m/>
    <m/>
    <n v="1"/>
    <n v="0"/>
    <n v="1"/>
    <n v="0"/>
    <n v="0"/>
    <n v="0"/>
    <n v="0"/>
    <n v="0"/>
    <n v="0"/>
    <n v="1"/>
    <n v="0"/>
    <n v="1"/>
    <n v="0"/>
    <n v="0"/>
    <n v="0"/>
    <n v="0"/>
    <n v="522622"/>
    <n v="177876"/>
    <s v="BAR"/>
  </r>
  <r>
    <s v="16/0510/FUL"/>
    <x v="1"/>
    <m/>
    <d v="2018-07-19T00:00:00"/>
    <d v="2021-07-19T00:00:00"/>
    <m/>
    <m/>
    <x v="2"/>
    <x v="0"/>
    <x v="0"/>
    <s v="Alterations including construction of a new rear ground floor extension and change of use to commercial space and two 2-bedroom self-contained flats."/>
    <s v="Shanklin House_x000d_70 Sheen Road_x000d_Richmond_x000d_TW9 1UF_x000d_"/>
    <s v="TW9 1UF"/>
    <m/>
    <m/>
    <m/>
    <m/>
    <m/>
    <m/>
    <m/>
    <m/>
    <n v="0"/>
    <m/>
    <m/>
    <n v="2"/>
    <m/>
    <m/>
    <m/>
    <m/>
    <m/>
    <m/>
    <n v="2"/>
    <n v="0"/>
    <n v="2"/>
    <n v="0"/>
    <n v="0"/>
    <n v="0"/>
    <n v="0"/>
    <n v="0"/>
    <n v="0"/>
    <n v="2"/>
    <n v="0"/>
    <n v="0"/>
    <n v="0.5"/>
    <n v="0.5"/>
    <n v="0.5"/>
    <n v="0.5"/>
    <n v="518392"/>
    <n v="175032"/>
    <s v="SRW"/>
  </r>
  <r>
    <s v="16/0606/FUL"/>
    <x v="3"/>
    <m/>
    <d v="2017-09-05T00:00:00"/>
    <d v="2020-09-05T00:00:00"/>
    <m/>
    <m/>
    <x v="2"/>
    <x v="0"/>
    <x v="0"/>
    <s v="Retention of former police station building with partial demolition of the rear wings of the police station and demolition of the rear garages and the construction of 28 residential units (4 x 1 bedroom, 12 x 2 bedroom, 10 x 3 bedroom and 2 x 4 bedroom) a"/>
    <s v="Police Station_x000d_60 - 68 Station Road_x000d_Hampton_x000d__x000d_"/>
    <s v="TW12 2AX"/>
    <m/>
    <m/>
    <m/>
    <m/>
    <m/>
    <m/>
    <m/>
    <m/>
    <n v="0"/>
    <m/>
    <n v="4"/>
    <n v="12"/>
    <n v="10"/>
    <n v="2"/>
    <m/>
    <m/>
    <m/>
    <m/>
    <n v="28"/>
    <n v="4"/>
    <n v="12"/>
    <n v="10"/>
    <n v="2"/>
    <n v="0"/>
    <n v="0"/>
    <n v="0"/>
    <n v="0"/>
    <n v="28"/>
    <n v="0"/>
    <n v="0"/>
    <n v="28"/>
    <n v="0"/>
    <n v="0"/>
    <n v="0"/>
    <n v="513766"/>
    <n v="169736"/>
    <s v="HTN"/>
  </r>
  <r>
    <s v="16/0647/FUL"/>
    <x v="0"/>
    <m/>
    <d v="2017-05-30T00:00:00"/>
    <d v="2021-04-16T00:00:00"/>
    <m/>
    <m/>
    <x v="2"/>
    <x v="0"/>
    <x v="0"/>
    <s v="Demolition of the existing garages and redevelopment of the site with the erection of two residential houses with associated landscaping."/>
    <s v="Garages Rear Of 8_x000d_Atbara Road_x000d_Teddington_x000d__x000d_"/>
    <s v="TW11"/>
    <m/>
    <m/>
    <m/>
    <m/>
    <m/>
    <m/>
    <m/>
    <m/>
    <n v="0"/>
    <m/>
    <m/>
    <m/>
    <n v="2"/>
    <m/>
    <m/>
    <m/>
    <m/>
    <m/>
    <n v="2"/>
    <n v="0"/>
    <n v="0"/>
    <n v="2"/>
    <n v="0"/>
    <n v="0"/>
    <n v="0"/>
    <n v="0"/>
    <n v="0"/>
    <n v="2"/>
    <n v="0"/>
    <n v="0"/>
    <n v="0.5"/>
    <n v="0.5"/>
    <n v="0.5"/>
    <n v="0.5"/>
    <n v="516905"/>
    <n v="170733"/>
    <s v="HWI"/>
  </r>
  <r>
    <s v="16/0680/FUL"/>
    <x v="4"/>
    <m/>
    <d v="2016-04-19T00:00:00"/>
    <d v="2019-04-19T00:00:00"/>
    <d v="2016-07-01T00:00:00"/>
    <m/>
    <x v="0"/>
    <x v="0"/>
    <x v="0"/>
    <s v="Part demolition of single dwelling house and formation of two semi-detached houses."/>
    <s v="2 Firs Avenue_x000d_East Sheen_x000d_London_x000d_SW14 7NZ_x000d_"/>
    <m/>
    <m/>
    <m/>
    <m/>
    <n v="1"/>
    <m/>
    <m/>
    <m/>
    <m/>
    <n v="1"/>
    <m/>
    <m/>
    <m/>
    <m/>
    <n v="2"/>
    <m/>
    <m/>
    <m/>
    <m/>
    <n v="2"/>
    <n v="0"/>
    <n v="0"/>
    <n v="0"/>
    <n v="1"/>
    <n v="0"/>
    <n v="0"/>
    <n v="0"/>
    <n v="0"/>
    <n v="1"/>
    <n v="0"/>
    <n v="1"/>
    <n v="0"/>
    <n v="0"/>
    <n v="0"/>
    <n v="0"/>
    <n v="520343"/>
    <n v="175141"/>
    <s v="EAS"/>
  </r>
  <r>
    <s v="16/1145/FUL"/>
    <x v="2"/>
    <m/>
    <d v="2016-12-15T00:00:00"/>
    <d v="2019-12-15T00:00:00"/>
    <d v="2019-02-01T00:00:00"/>
    <m/>
    <x v="0"/>
    <x v="0"/>
    <x v="0"/>
    <s v="Conversion of part lower ground floor to form 1 x 1 bed self contained flat. New external staircase to match existing"/>
    <s v="19 - 21 Lower Teddington Road_x000d_Hampton Wick_x000d__x000d_"/>
    <s v="KT1 4EU"/>
    <m/>
    <m/>
    <m/>
    <m/>
    <m/>
    <m/>
    <m/>
    <m/>
    <n v="0"/>
    <m/>
    <n v="1"/>
    <m/>
    <m/>
    <m/>
    <m/>
    <m/>
    <m/>
    <m/>
    <n v="1"/>
    <n v="1"/>
    <n v="0"/>
    <n v="0"/>
    <n v="0"/>
    <n v="0"/>
    <n v="0"/>
    <n v="0"/>
    <n v="0"/>
    <n v="1"/>
    <n v="0"/>
    <n v="1"/>
    <n v="0"/>
    <n v="0"/>
    <n v="0"/>
    <n v="0"/>
    <n v="517615"/>
    <n v="169709"/>
    <s v="HWI"/>
  </r>
  <r>
    <s v="16/1293/FUL"/>
    <x v="4"/>
    <m/>
    <d v="2017-11-20T00:00:00"/>
    <d v="2020-11-21T00:00:00"/>
    <d v="2018-02-01T00:00:00"/>
    <d v="2019-10-11T00:00:00"/>
    <x v="1"/>
    <x v="0"/>
    <x v="0"/>
    <s v="Creation of an additional floor to create 4 'car free' residential units (2 No.2 bed and 2 No.1 bed flats) and incorporate external extensions and alterations to fenestration of the building.  Provision of 6 cycle parking spaces, refuse storage for commer"/>
    <s v="111 Heath Road_x000d_Twickenham_x000d_TW1 4AH_x000d_"/>
    <s v="TW1 4AH"/>
    <m/>
    <m/>
    <m/>
    <m/>
    <m/>
    <m/>
    <m/>
    <m/>
    <n v="0"/>
    <m/>
    <n v="2"/>
    <n v="2"/>
    <m/>
    <m/>
    <m/>
    <m/>
    <m/>
    <m/>
    <n v="4"/>
    <n v="2"/>
    <n v="2"/>
    <n v="0"/>
    <n v="0"/>
    <n v="0"/>
    <n v="0"/>
    <n v="0"/>
    <n v="0"/>
    <n v="4"/>
    <n v="4"/>
    <n v="0"/>
    <n v="0"/>
    <n v="0"/>
    <n v="0"/>
    <n v="0"/>
    <n v="515764"/>
    <n v="173105"/>
    <s v="SOT"/>
  </r>
  <r>
    <s v="16/1344/FUL"/>
    <x v="1"/>
    <m/>
    <d v="2017-05-18T00:00:00"/>
    <d v="2020-05-18T00:00:00"/>
    <d v="2018-01-08T00:00:00"/>
    <d v="2019-09-03T00:00:00"/>
    <x v="1"/>
    <x v="0"/>
    <x v="0"/>
    <s v="Conversion works to lower ground floor to provide 1No 1-bedroom flat and basement storage for use ancillary to upper ground floor minicab offices.  Conversion of first floor to 2No. 1-bedroom flats (including conversion of part upper ground floor to provi"/>
    <s v="208 - 210 Amyand Park Road_x000d_Twickenham_x000d_TW1 3HY_x000d_"/>
    <s v="TW1 3HY"/>
    <m/>
    <m/>
    <m/>
    <m/>
    <m/>
    <m/>
    <m/>
    <m/>
    <n v="0"/>
    <m/>
    <n v="3"/>
    <m/>
    <m/>
    <m/>
    <m/>
    <m/>
    <m/>
    <m/>
    <n v="3"/>
    <n v="3"/>
    <n v="0"/>
    <n v="0"/>
    <n v="0"/>
    <n v="0"/>
    <n v="0"/>
    <n v="0"/>
    <n v="0"/>
    <n v="3"/>
    <n v="3"/>
    <n v="0"/>
    <n v="0"/>
    <n v="0"/>
    <n v="0"/>
    <n v="0"/>
    <n v="516815"/>
    <n v="174220"/>
    <s v="STM"/>
  </r>
  <r>
    <s v="16/1373/FUL"/>
    <x v="1"/>
    <m/>
    <d v="2016-09-19T00:00:00"/>
    <d v="2019-09-19T00:00:00"/>
    <d v="2017-11-24T00:00:00"/>
    <m/>
    <x v="0"/>
    <x v="0"/>
    <x v="0"/>
    <s v="Alterations and refurbishment to provide a single family dwelling house."/>
    <s v="17 The Green, Richmond, TW9 1PX_x000a_"/>
    <s v="TW9 1PX"/>
    <m/>
    <m/>
    <m/>
    <m/>
    <m/>
    <m/>
    <m/>
    <m/>
    <n v="0"/>
    <m/>
    <m/>
    <m/>
    <m/>
    <m/>
    <n v="1"/>
    <m/>
    <m/>
    <m/>
    <n v="1"/>
    <n v="0"/>
    <n v="0"/>
    <n v="0"/>
    <n v="0"/>
    <n v="1"/>
    <n v="0"/>
    <n v="0"/>
    <n v="0"/>
    <n v="1"/>
    <n v="0"/>
    <n v="1"/>
    <n v="0"/>
    <n v="0"/>
    <n v="0"/>
    <n v="0"/>
    <n v="517807"/>
    <n v="174892"/>
    <s v="SRW"/>
  </r>
  <r>
    <s v="16/1729/FUL"/>
    <x v="3"/>
    <m/>
    <d v="2017-01-16T00:00:00"/>
    <d v="2020-05-03T00:00:00"/>
    <d v="2018-02-01T00:00:00"/>
    <d v="2019-08-01T00:00:00"/>
    <x v="1"/>
    <x v="0"/>
    <x v="0"/>
    <s v="Refurbishment of all existing buildings on the site, including improvements to existing shop fronts, and a first floor extension, to provide a mixed use scheme comprising three retail units and four residential dwellings, incorporating off-street parking,"/>
    <s v="67 - 71 Station Road_x000d_Hampton_x000d_TW12 2BT_x000d_"/>
    <s v="TW12 2BT"/>
    <m/>
    <n v="1"/>
    <m/>
    <m/>
    <m/>
    <m/>
    <m/>
    <m/>
    <n v="1"/>
    <m/>
    <n v="2"/>
    <n v="2"/>
    <m/>
    <m/>
    <m/>
    <m/>
    <m/>
    <m/>
    <n v="4"/>
    <n v="2"/>
    <n v="1"/>
    <n v="0"/>
    <n v="0"/>
    <n v="0"/>
    <n v="0"/>
    <n v="0"/>
    <n v="0"/>
    <n v="3"/>
    <n v="3"/>
    <n v="0"/>
    <n v="0"/>
    <n v="0"/>
    <n v="0"/>
    <n v="0"/>
    <n v="513783"/>
    <n v="169643"/>
    <s v="HTN"/>
  </r>
  <r>
    <s v="16/1882/FUL"/>
    <x v="0"/>
    <m/>
    <d v="2017-05-30T00:00:00"/>
    <d v="2020-05-30T00:00:00"/>
    <d v="2019-04-01T00:00:00"/>
    <m/>
    <x v="0"/>
    <x v="0"/>
    <x v="0"/>
    <s v="Demolition of existing single dwelling and erection of a new single dwelling."/>
    <s v="9 Charlotte Road_x000d_Barnes_x000d_London_x000d_SW13 9QJ_x000d_"/>
    <s v="SW13 9QJ"/>
    <n v="1"/>
    <m/>
    <m/>
    <m/>
    <m/>
    <m/>
    <m/>
    <m/>
    <n v="1"/>
    <m/>
    <m/>
    <m/>
    <n v="1"/>
    <m/>
    <m/>
    <m/>
    <m/>
    <m/>
    <n v="1"/>
    <n v="-1"/>
    <n v="0"/>
    <n v="1"/>
    <n v="0"/>
    <n v="0"/>
    <n v="0"/>
    <n v="0"/>
    <n v="0"/>
    <n v="0"/>
    <n v="0"/>
    <n v="0"/>
    <n v="0"/>
    <n v="0"/>
    <n v="0"/>
    <n v="0"/>
    <n v="521779"/>
    <n v="176827"/>
    <s v="BAR"/>
  </r>
  <r>
    <s v="16/1903/FUL"/>
    <x v="1"/>
    <m/>
    <d v="2016-11-15T00:00:00"/>
    <d v="2020-11-01T00:00:00"/>
    <d v="2019-01-14T00:00:00"/>
    <d v="2020-05-18T00:00:00"/>
    <x v="0"/>
    <x v="0"/>
    <x v="0"/>
    <s v="Change of use from office (B1) to residential (C3), demolition and rebuild of the existing single storey rear building, basement extension to Grade II listed building in the Kew Green Conservation Area."/>
    <s v="63 Kew Green_x000d_Kew_x000d__x000d_"/>
    <m/>
    <m/>
    <m/>
    <m/>
    <m/>
    <m/>
    <m/>
    <m/>
    <m/>
    <n v="0"/>
    <m/>
    <m/>
    <n v="1"/>
    <m/>
    <m/>
    <m/>
    <m/>
    <m/>
    <m/>
    <n v="1"/>
    <n v="0"/>
    <n v="1"/>
    <n v="0"/>
    <n v="0"/>
    <n v="0"/>
    <n v="0"/>
    <n v="0"/>
    <n v="0"/>
    <n v="1"/>
    <n v="0"/>
    <n v="1"/>
    <n v="0"/>
    <n v="0"/>
    <n v="0"/>
    <n v="0"/>
    <n v="518846"/>
    <n v="177650"/>
    <s v="KWA"/>
  </r>
  <r>
    <s v="16/1935/GPD15"/>
    <x v="1"/>
    <s v="PA"/>
    <d v="2016-07-04T00:00:00"/>
    <d v="2019-07-19T00:00:00"/>
    <d v="2018-10-01T00:00:00"/>
    <d v="2019-09-30T00:00:00"/>
    <x v="1"/>
    <x v="0"/>
    <x v="0"/>
    <s v="Change of use of ground, first and second floors from B1 (a) offices - C3 residential (21 flats together with 21 off-street parking spaces, 21 cycle spaces and two bin and recycling store area)"/>
    <s v="Garrick House_x000d_161 - 163 High Street_x000d_Hampton Hill_x000d_Hampton_x000d_TW12 1NL_x000d_"/>
    <s v="TW12 1NL"/>
    <m/>
    <m/>
    <m/>
    <m/>
    <m/>
    <m/>
    <m/>
    <m/>
    <n v="0"/>
    <m/>
    <n v="12"/>
    <n v="9"/>
    <m/>
    <m/>
    <m/>
    <m/>
    <m/>
    <m/>
    <n v="21"/>
    <n v="12"/>
    <n v="9"/>
    <n v="0"/>
    <n v="0"/>
    <n v="0"/>
    <n v="0"/>
    <n v="0"/>
    <n v="0"/>
    <n v="21"/>
    <n v="21"/>
    <n v="0"/>
    <n v="0"/>
    <n v="0"/>
    <n v="0"/>
    <n v="0"/>
    <n v="514411"/>
    <n v="171129"/>
    <s v="FHH"/>
  </r>
  <r>
    <s v="16/2042/FUL"/>
    <x v="2"/>
    <m/>
    <d v="2018-10-19T00:00:00"/>
    <d v="2021-10-19T00:00:00"/>
    <d v="2019-03-01T00:00:00"/>
    <d v="2020-03-02T00:00:00"/>
    <x v="1"/>
    <x v="0"/>
    <x v="0"/>
    <s v="Part two storey part single storey rear extension; insertion of 3 rooflights to side roofslope and alterations to fenestration arrangement on all elevations to facilitate the conversion of existing dwellinghouse into four self-contained flats (2x1 bed, 2x"/>
    <s v="216 London Road_x000d_Twickenham_x000d_TW1 1EU"/>
    <s v="TW1 1EU"/>
    <m/>
    <m/>
    <m/>
    <n v="1"/>
    <m/>
    <m/>
    <m/>
    <m/>
    <n v="1"/>
    <m/>
    <n v="2"/>
    <n v="2"/>
    <m/>
    <m/>
    <m/>
    <m/>
    <m/>
    <m/>
    <n v="4"/>
    <n v="2"/>
    <n v="2"/>
    <n v="0"/>
    <n v="-1"/>
    <n v="0"/>
    <n v="0"/>
    <n v="0"/>
    <n v="0"/>
    <n v="3"/>
    <n v="3"/>
    <n v="0"/>
    <n v="0"/>
    <n v="0"/>
    <n v="0"/>
    <n v="0"/>
    <n v="516100"/>
    <n v="174435"/>
    <s v="STM"/>
  </r>
  <r>
    <s v="16/2158/FUL"/>
    <x v="2"/>
    <m/>
    <d v="2016-08-05T00:00:00"/>
    <d v="2019-08-05T00:00:00"/>
    <d v="2016-09-29T00:00:00"/>
    <d v="2020-03-31T00:00:00"/>
    <x v="1"/>
    <x v="0"/>
    <x v="0"/>
    <s v="Reversion of 2 No. dwellinghouses into a single family dwellinghouse."/>
    <s v="Ormonde Lodge_x000d_2A St Peters Road_x000d_Twickenham_x000d_TW1 1QX_x000d_"/>
    <m/>
    <m/>
    <m/>
    <m/>
    <n v="2"/>
    <m/>
    <m/>
    <m/>
    <m/>
    <n v="2"/>
    <m/>
    <m/>
    <m/>
    <m/>
    <n v="1"/>
    <m/>
    <m/>
    <m/>
    <m/>
    <n v="1"/>
    <n v="0"/>
    <n v="0"/>
    <n v="0"/>
    <n v="-1"/>
    <n v="0"/>
    <n v="0"/>
    <n v="0"/>
    <n v="0"/>
    <n v="-1"/>
    <n v="-1"/>
    <n v="0"/>
    <n v="0"/>
    <n v="0"/>
    <n v="0"/>
    <n v="0"/>
    <n v="516878"/>
    <n v="174968"/>
    <s v="STM"/>
  </r>
  <r>
    <s v="16/2288/FUL"/>
    <x v="4"/>
    <m/>
    <d v="2018-08-22T00:00:00"/>
    <d v="2021-08-22T00:00:00"/>
    <m/>
    <m/>
    <x v="2"/>
    <x v="0"/>
    <x v="0"/>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_x000d_Hampton Hill_x000d__x000d_"/>
    <s v="TW12"/>
    <n v="1"/>
    <n v="2"/>
    <m/>
    <m/>
    <m/>
    <m/>
    <m/>
    <m/>
    <n v="3"/>
    <m/>
    <n v="5"/>
    <n v="5"/>
    <m/>
    <m/>
    <m/>
    <m/>
    <m/>
    <m/>
    <n v="10"/>
    <n v="4"/>
    <n v="3"/>
    <n v="0"/>
    <n v="0"/>
    <n v="0"/>
    <n v="0"/>
    <n v="0"/>
    <n v="0"/>
    <n v="7"/>
    <n v="0"/>
    <n v="0"/>
    <n v="1.75"/>
    <n v="1.75"/>
    <n v="1.75"/>
    <n v="1.75"/>
    <n v="514440"/>
    <n v="171238"/>
    <s v="FHH"/>
  </r>
  <r>
    <s v="16/2306/FUL"/>
    <x v="2"/>
    <m/>
    <d v="2016-08-17T00:00:00"/>
    <d v="2019-08-17T00:00:00"/>
    <d v="2019-01-14T00:00:00"/>
    <m/>
    <x v="0"/>
    <x v="0"/>
    <x v="0"/>
    <s v="Conversion of the building into one family house, plus an additional apartment at basement level to the front."/>
    <s v="112 Richmond Hill_x000d_Richmond_x000d__x000d_"/>
    <m/>
    <n v="2"/>
    <n v="2"/>
    <n v="1"/>
    <m/>
    <m/>
    <m/>
    <m/>
    <m/>
    <n v="5"/>
    <m/>
    <n v="1"/>
    <m/>
    <m/>
    <n v="1"/>
    <m/>
    <m/>
    <m/>
    <m/>
    <n v="2"/>
    <n v="-1"/>
    <n v="-2"/>
    <n v="-1"/>
    <n v="1"/>
    <n v="0"/>
    <n v="0"/>
    <n v="0"/>
    <n v="0"/>
    <n v="-3"/>
    <n v="0"/>
    <n v="-3"/>
    <n v="0"/>
    <n v="0"/>
    <n v="0"/>
    <n v="0"/>
    <n v="518294"/>
    <n v="174078"/>
    <s v="HPR"/>
  </r>
  <r>
    <s v="16/2348/FUL"/>
    <x v="0"/>
    <m/>
    <d v="2016-11-30T00:00:00"/>
    <d v="2019-11-30T00:00:00"/>
    <d v="2018-04-25T00:00:00"/>
    <d v="2020-03-31T00:00:00"/>
    <x v="1"/>
    <x v="0"/>
    <x v="0"/>
    <s v="Demolition of existing sheds and construction of a single storey one bedroom dwelling."/>
    <s v="38A Pagoda Avenue_x000d_Richmond_x000d_TW9 2HF"/>
    <m/>
    <m/>
    <m/>
    <m/>
    <m/>
    <m/>
    <m/>
    <m/>
    <m/>
    <n v="0"/>
    <m/>
    <n v="1"/>
    <m/>
    <m/>
    <m/>
    <m/>
    <m/>
    <m/>
    <m/>
    <n v="1"/>
    <n v="1"/>
    <n v="0"/>
    <n v="0"/>
    <n v="0"/>
    <n v="0"/>
    <n v="0"/>
    <n v="0"/>
    <n v="0"/>
    <n v="1"/>
    <n v="1"/>
    <n v="0"/>
    <n v="0"/>
    <n v="0"/>
    <n v="0"/>
    <n v="0"/>
    <n v="518622"/>
    <n v="175641"/>
    <s v="NRW"/>
  </r>
  <r>
    <s v="16/2502/FUL"/>
    <x v="0"/>
    <m/>
    <d v="2017-03-16T00:00:00"/>
    <d v="2020-03-17T00:00:00"/>
    <d v="2018-02-01T00:00:00"/>
    <d v="2019-09-27T00:00:00"/>
    <x v="1"/>
    <x v="0"/>
    <x v="0"/>
    <s v="Demolition of existing dwelling and erection of a new six bedroom house with basement."/>
    <s v="43 Strawberry Vale_x000d_Twickenham_x000d_TW1 4RX"/>
    <m/>
    <m/>
    <m/>
    <m/>
    <n v="1"/>
    <m/>
    <m/>
    <m/>
    <m/>
    <n v="1"/>
    <m/>
    <m/>
    <m/>
    <m/>
    <m/>
    <m/>
    <n v="1"/>
    <m/>
    <m/>
    <n v="1"/>
    <n v="0"/>
    <n v="0"/>
    <n v="0"/>
    <n v="-1"/>
    <n v="0"/>
    <n v="1"/>
    <n v="0"/>
    <n v="0"/>
    <n v="0"/>
    <n v="0"/>
    <n v="0"/>
    <n v="0"/>
    <n v="0"/>
    <n v="0"/>
    <n v="0"/>
    <n v="516098"/>
    <n v="172295"/>
    <s v="SOT"/>
  </r>
  <r>
    <s v="16/2537/FUL"/>
    <x v="0"/>
    <m/>
    <d v="2017-11-02T00:00:00"/>
    <d v="2022-04-03T00:00:00"/>
    <m/>
    <m/>
    <x v="2"/>
    <x v="0"/>
    <x v="0"/>
    <s v="Demolition of the existing building, and redevelopment of the site for 8 residential units (1 x 1 bed, 7 x 2 bed units) with associated car and cycle parking, amenity space, refuse and recycling storage."/>
    <s v="1D Becketts Place_x000d_Hampton Wick_x000d__x000d_"/>
    <s v="KT1 4EW"/>
    <n v="3"/>
    <m/>
    <m/>
    <m/>
    <m/>
    <m/>
    <m/>
    <m/>
    <n v="3"/>
    <m/>
    <n v="1"/>
    <n v="7"/>
    <m/>
    <m/>
    <m/>
    <m/>
    <m/>
    <m/>
    <n v="8"/>
    <n v="-2"/>
    <n v="7"/>
    <n v="0"/>
    <n v="0"/>
    <n v="0"/>
    <n v="0"/>
    <n v="0"/>
    <n v="0"/>
    <n v="5"/>
    <n v="0"/>
    <n v="0"/>
    <n v="1.25"/>
    <n v="1.25"/>
    <n v="1.25"/>
    <n v="1.25"/>
    <n v="517622"/>
    <n v="169605"/>
    <s v="HWI"/>
  </r>
  <r>
    <s v="16/2637/FUL"/>
    <x v="0"/>
    <m/>
    <d v="2017-03-07T00:00:00"/>
    <d v="2020-03-07T00:00:00"/>
    <d v="2017-05-10T00:00:00"/>
    <d v="2020-07-31T00:00:00"/>
    <x v="0"/>
    <x v="0"/>
    <x v="0"/>
    <s v="Demolition of the existing building and the erection of new two-storey house, with a basement and front and rear light wells and a rear dormer._x000d__x000d_"/>
    <s v="9 Belgrave Road_x000d_Barnes_x000d_London_x000d_SW13 9NS_x000d_"/>
    <m/>
    <m/>
    <m/>
    <m/>
    <n v="1"/>
    <m/>
    <m/>
    <m/>
    <m/>
    <n v="1"/>
    <m/>
    <m/>
    <m/>
    <m/>
    <n v="1"/>
    <m/>
    <m/>
    <m/>
    <m/>
    <n v="1"/>
    <n v="0"/>
    <n v="0"/>
    <n v="0"/>
    <n v="0"/>
    <n v="0"/>
    <n v="0"/>
    <n v="0"/>
    <n v="0"/>
    <n v="0"/>
    <n v="0"/>
    <n v="0"/>
    <n v="0"/>
    <n v="0"/>
    <n v="0"/>
    <n v="0"/>
    <n v="521872"/>
    <n v="177181"/>
    <s v="BAR"/>
  </r>
  <r>
    <s v="16/2647/FUL"/>
    <x v="0"/>
    <m/>
    <d v="2017-10-10T00:00:00"/>
    <d v="2020-10-10T00:00:00"/>
    <d v="2019-12-02T00:00:00"/>
    <m/>
    <x v="0"/>
    <x v="2"/>
    <x v="0"/>
    <s v="Demolition of the existing office (B1a) building (395 sq.m) and the erection a part five / part six-storey mixed-use building comprisnig a ground floor office / commercial unit (300 sq.m) and 22 (11 x 1 and 11 x 2 bed) affordable 'shared ownership' apartm"/>
    <s v="2 High Street_x000d_Teddington_x000d_TW11 8EW_x000d_"/>
    <s v="TW11 8EW"/>
    <m/>
    <m/>
    <m/>
    <m/>
    <m/>
    <m/>
    <m/>
    <m/>
    <n v="0"/>
    <s v="Y"/>
    <n v="11"/>
    <n v="11"/>
    <m/>
    <m/>
    <m/>
    <m/>
    <m/>
    <n v="22"/>
    <n v="22"/>
    <n v="11"/>
    <n v="11"/>
    <n v="0"/>
    <n v="0"/>
    <n v="0"/>
    <n v="0"/>
    <n v="0"/>
    <n v="0"/>
    <n v="22"/>
    <n v="0"/>
    <n v="0"/>
    <n v="22"/>
    <n v="0"/>
    <n v="0"/>
    <n v="0"/>
    <n v="515918"/>
    <n v="171031"/>
    <s v="TED"/>
  </r>
  <r>
    <s v="16/2704/FUL"/>
    <x v="0"/>
    <m/>
    <d v="2018-01-25T00:00:00"/>
    <d v="2021-01-25T00:00:00"/>
    <m/>
    <m/>
    <x v="2"/>
    <x v="0"/>
    <x v="0"/>
    <s v="Demolition of existing dwelling and erection of a replacement dwelling."/>
    <s v="3 Berwyn Road_x000d_Richmond_x000d_TW10 5BP_x000d_"/>
    <s v="TW10 5BP"/>
    <m/>
    <m/>
    <m/>
    <n v="1"/>
    <m/>
    <m/>
    <m/>
    <m/>
    <n v="1"/>
    <m/>
    <m/>
    <m/>
    <m/>
    <m/>
    <n v="1"/>
    <m/>
    <m/>
    <m/>
    <n v="1"/>
    <n v="0"/>
    <n v="0"/>
    <n v="0"/>
    <n v="-1"/>
    <n v="1"/>
    <n v="0"/>
    <n v="0"/>
    <n v="0"/>
    <n v="0"/>
    <n v="0"/>
    <n v="0"/>
    <n v="0"/>
    <n v="0"/>
    <n v="0"/>
    <n v="0"/>
    <n v="519633"/>
    <n v="174966"/>
    <s v="SRW"/>
  </r>
  <r>
    <s v="16/2709/FUL"/>
    <x v="0"/>
    <m/>
    <d v="2017-04-10T00:00:00"/>
    <d v="2020-04-10T00:00:00"/>
    <d v="2020-03-22T00:00:00"/>
    <m/>
    <x v="0"/>
    <x v="0"/>
    <x v="0"/>
    <s v="Demolition of the existing building and the erection of two new two-storey houses, one with a basement and side lightwells and the other with a basement with rear lightwell and rear dormer."/>
    <s v="29 Howsman Road_x000d_Barnes_x000d_London_x000d_SW13 9AW_x000d_"/>
    <s v="SW13 9AW"/>
    <n v="2"/>
    <m/>
    <m/>
    <m/>
    <m/>
    <m/>
    <m/>
    <m/>
    <n v="2"/>
    <m/>
    <m/>
    <n v="2"/>
    <m/>
    <m/>
    <m/>
    <m/>
    <m/>
    <m/>
    <n v="2"/>
    <n v="-2"/>
    <n v="2"/>
    <n v="0"/>
    <n v="0"/>
    <n v="0"/>
    <n v="0"/>
    <n v="0"/>
    <n v="0"/>
    <n v="0"/>
    <n v="0"/>
    <n v="0"/>
    <n v="0"/>
    <n v="0"/>
    <n v="0"/>
    <n v="0"/>
    <n v="522192"/>
    <n v="177628"/>
    <s v="BAR"/>
  </r>
  <r>
    <s v="16/2736/FUL"/>
    <x v="0"/>
    <m/>
    <d v="2017-05-26T00:00:00"/>
    <d v="2020-05-26T00:00:00"/>
    <m/>
    <m/>
    <x v="2"/>
    <x v="0"/>
    <x v="0"/>
    <s v="Demolition of existing detached dwelling and construction of new 4 bed house."/>
    <s v="Downlands_x000d_Petersham Close_x000d_Petersham_x000d_Richmond_x000d_TW10 7DZ_x000d_"/>
    <s v="TW10 7DZ"/>
    <m/>
    <m/>
    <m/>
    <n v="1"/>
    <m/>
    <m/>
    <m/>
    <m/>
    <n v="1"/>
    <m/>
    <m/>
    <m/>
    <m/>
    <m/>
    <n v="1"/>
    <m/>
    <m/>
    <m/>
    <n v="1"/>
    <n v="0"/>
    <n v="0"/>
    <n v="0"/>
    <n v="-1"/>
    <n v="1"/>
    <n v="0"/>
    <n v="0"/>
    <n v="0"/>
    <n v="0"/>
    <n v="0"/>
    <n v="0"/>
    <n v="0"/>
    <n v="0"/>
    <n v="0"/>
    <n v="0"/>
    <n v="517972"/>
    <n v="172874"/>
    <s v="HPR"/>
  </r>
  <r>
    <s v="16/2822/FUL"/>
    <x v="4"/>
    <m/>
    <d v="2017-05-11T00:00:00"/>
    <d v="2020-05-11T00:00:00"/>
    <m/>
    <m/>
    <x v="2"/>
    <x v="0"/>
    <x v="0"/>
    <s v="Half hip to gable roof extension, enlargement of existing dormer roof extension, erection of an additional dormer roof extension on rear roof slope and alteration to roof of single storey rear extension to provide a roof terrace to faciltate the conversion of existing dwellinghouse to 3No. self-contained residential flats (1 x 3 bedroom, 1 x 2 bed and 1 x 1 bed) and associated hard and soft landscaping, cycle  and refuse and off-street parking."/>
    <s v="48 Sixth Cross Road Twickenham TW2 5PD"/>
    <m/>
    <m/>
    <m/>
    <m/>
    <m/>
    <m/>
    <m/>
    <n v="1"/>
    <m/>
    <n v="1"/>
    <m/>
    <n v="1"/>
    <n v="1"/>
    <n v="1"/>
    <m/>
    <m/>
    <m/>
    <m/>
    <m/>
    <n v="3"/>
    <n v="1"/>
    <n v="1"/>
    <n v="1"/>
    <n v="0"/>
    <n v="0"/>
    <n v="0"/>
    <n v="-1"/>
    <n v="0"/>
    <n v="2"/>
    <n v="0"/>
    <n v="0"/>
    <n v="0.5"/>
    <n v="0.5"/>
    <n v="0.5"/>
    <n v="0.5"/>
    <n v="514331"/>
    <n v="172184"/>
    <s v="WET"/>
  </r>
  <r>
    <s v="16/2975/GPD15"/>
    <x v="1"/>
    <s v="PA"/>
    <d v="2016-09-14T00:00:00"/>
    <d v="2019-09-14T00:00:00"/>
    <d v="2019-01-09T00:00:00"/>
    <d v="2019-12-23T00:00:00"/>
    <x v="1"/>
    <x v="0"/>
    <x v="0"/>
    <s v="Change of use of vacant offices (B1) to residential use (C3) comprising 2 bed flat on 1st floor and 1 bed flat on second floor."/>
    <s v="First And Second Floors_x000d_46 King Street_x000d_Twickenham_x000d_TW1 3SH_x000d_"/>
    <s v="TW1 3SH"/>
    <m/>
    <m/>
    <m/>
    <m/>
    <m/>
    <m/>
    <m/>
    <m/>
    <n v="0"/>
    <m/>
    <n v="1"/>
    <n v="1"/>
    <m/>
    <m/>
    <m/>
    <m/>
    <m/>
    <m/>
    <n v="2"/>
    <n v="1"/>
    <n v="1"/>
    <n v="0"/>
    <n v="0"/>
    <n v="0"/>
    <n v="0"/>
    <n v="0"/>
    <n v="0"/>
    <n v="2"/>
    <n v="2"/>
    <n v="0"/>
    <n v="0"/>
    <n v="0"/>
    <n v="0"/>
    <n v="0"/>
    <n v="516167"/>
    <n v="173210"/>
    <s v="TWR"/>
  </r>
  <r>
    <s v="16/3210/GPD15"/>
    <x v="1"/>
    <s v="PA"/>
    <d v="2016-09-30T00:00:00"/>
    <d v="2019-09-30T00:00:00"/>
    <d v="2019-04-02T00:00:00"/>
    <d v="2020-02-11T00:00:00"/>
    <x v="1"/>
    <x v="0"/>
    <x v="0"/>
    <s v="Change of use from B1 (Office) to C3 (Residential) comprising 4 x 1 bedroom flats."/>
    <s v="123 High Street_x000d_Whitton_x000d_Twickenham_x000d_TW2 7LQ_x000d_"/>
    <s v="-"/>
    <m/>
    <m/>
    <m/>
    <m/>
    <m/>
    <m/>
    <m/>
    <m/>
    <n v="0"/>
    <m/>
    <n v="4"/>
    <m/>
    <m/>
    <m/>
    <m/>
    <m/>
    <m/>
    <m/>
    <n v="4"/>
    <n v="4"/>
    <n v="0"/>
    <n v="0"/>
    <n v="0"/>
    <n v="0"/>
    <n v="0"/>
    <n v="0"/>
    <n v="0"/>
    <n v="4"/>
    <n v="4"/>
    <n v="0"/>
    <n v="0"/>
    <n v="0"/>
    <n v="0"/>
    <n v="0"/>
    <n v="514223"/>
    <n v="173584"/>
    <s v="WHI"/>
  </r>
  <r>
    <s v="16/3247/FUL"/>
    <x v="0"/>
    <m/>
    <d v="2017-07-14T00:00:00"/>
    <d v="2020-10-31T00:00:00"/>
    <d v="2018-10-01T00:00:00"/>
    <d v="2020-01-21T00:00:00"/>
    <x v="1"/>
    <x v="0"/>
    <x v="0"/>
    <s v="Demolition of the existing detached bungalow, garage, shed and greenhouse to allow for construction of 2x two storey 4 bedroom semi-detached houses with accommodation in the roof with associated boundary treatment, cycle and car parking and hard and soft"/>
    <s v="738 Hanworth Road_x000d_Whitton_x000d_Hounslow_x000d_TW4 5NT_x000d_"/>
    <s v="TW4 5NT"/>
    <m/>
    <m/>
    <n v="1"/>
    <m/>
    <m/>
    <m/>
    <m/>
    <m/>
    <n v="1"/>
    <m/>
    <m/>
    <m/>
    <m/>
    <n v="2"/>
    <m/>
    <m/>
    <m/>
    <m/>
    <n v="2"/>
    <n v="0"/>
    <n v="0"/>
    <n v="-1"/>
    <n v="2"/>
    <n v="0"/>
    <n v="0"/>
    <n v="0"/>
    <n v="0"/>
    <n v="1"/>
    <n v="1"/>
    <n v="0"/>
    <n v="0"/>
    <n v="0"/>
    <n v="0"/>
    <n v="0"/>
    <n v="512538"/>
    <n v="173280"/>
    <s v="HEA"/>
  </r>
  <r>
    <s v="16/3293/RES"/>
    <x v="0"/>
    <m/>
    <d v="2016-11-03T00:00:00"/>
    <d v="2019-11-03T00:00:00"/>
    <d v="2017-03-13T00:00:00"/>
    <m/>
    <x v="0"/>
    <x v="1"/>
    <x v="0"/>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
    <n v="11"/>
    <n v="5"/>
    <n v="3"/>
    <m/>
    <m/>
    <m/>
    <n v="27"/>
    <n v="22"/>
    <n v="3"/>
    <n v="11"/>
    <n v="5"/>
    <n v="3"/>
    <n v="0"/>
    <n v="0"/>
    <n v="0"/>
    <n v="0"/>
    <n v="22"/>
    <n v="0"/>
    <n v="0"/>
    <n v="0"/>
    <n v="11"/>
    <n v="11"/>
    <n v="0"/>
    <n v="515304"/>
    <n v="173889"/>
    <s v="STM"/>
  </r>
  <r>
    <s v="16/3293/RES"/>
    <x v="0"/>
    <m/>
    <d v="2016-11-03T00:00:00"/>
    <d v="2019-11-03T00:00:00"/>
    <d v="2017-03-13T00:00:00"/>
    <m/>
    <x v="0"/>
    <x v="0"/>
    <x v="0"/>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8"/>
    <n v="59"/>
    <n v="31"/>
    <n v="18"/>
    <m/>
    <m/>
    <m/>
    <n v="27"/>
    <n v="146"/>
    <n v="38"/>
    <n v="59"/>
    <n v="31"/>
    <n v="18"/>
    <n v="0"/>
    <n v="0"/>
    <n v="0"/>
    <n v="0"/>
    <n v="146"/>
    <n v="0"/>
    <n v="0"/>
    <n v="0"/>
    <n v="73"/>
    <n v="73"/>
    <n v="0"/>
    <n v="515304"/>
    <n v="173889"/>
    <s v="STM"/>
  </r>
  <r>
    <s v="16/3293/RES"/>
    <x v="0"/>
    <m/>
    <d v="2016-11-03T00:00:00"/>
    <d v="2019-11-03T00:00:00"/>
    <d v="2017-03-13T00:00:00"/>
    <m/>
    <x v="0"/>
    <x v="2"/>
    <x v="0"/>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4"/>
    <n v="1"/>
    <m/>
    <m/>
    <m/>
    <m/>
    <m/>
    <n v="27"/>
    <n v="5"/>
    <n v="4"/>
    <n v="1"/>
    <n v="0"/>
    <n v="0"/>
    <n v="0"/>
    <n v="0"/>
    <n v="0"/>
    <n v="0"/>
    <n v="5"/>
    <n v="0"/>
    <n v="0"/>
    <n v="0"/>
    <n v="2.5"/>
    <n v="2.5"/>
    <n v="0"/>
    <n v="515304"/>
    <n v="173889"/>
    <s v="STM"/>
  </r>
  <r>
    <s v="16/3450/FUL"/>
    <x v="0"/>
    <m/>
    <d v="2017-10-16T00:00:00"/>
    <d v="2020-10-16T00:00:00"/>
    <d v="2018-09-03T00:00:00"/>
    <m/>
    <x v="0"/>
    <x v="0"/>
    <x v="0"/>
    <s v="Demolition of existing buildings and removal of advertising hoardings. Resiting of existing recycling bins. Erection of a part 3 storey part 4 storey building with commercial use (Flexible Use Class A1, A2 and/or B1a) on the ground floor with 9 flats (4 x"/>
    <s v="Land At_x000d_149 - 151 Heath Road_x000d_Twickenham_x000d__x000d_"/>
    <s v="TW1 4BH"/>
    <m/>
    <m/>
    <m/>
    <m/>
    <m/>
    <m/>
    <m/>
    <m/>
    <n v="0"/>
    <m/>
    <n v="8"/>
    <n v="1"/>
    <m/>
    <m/>
    <m/>
    <m/>
    <m/>
    <m/>
    <n v="9"/>
    <n v="8"/>
    <n v="1"/>
    <n v="0"/>
    <n v="0"/>
    <n v="0"/>
    <n v="0"/>
    <n v="0"/>
    <n v="0"/>
    <n v="9"/>
    <n v="0"/>
    <n v="9"/>
    <n v="0"/>
    <n v="0"/>
    <n v="0"/>
    <n v="0"/>
    <n v="515669"/>
    <n v="173102"/>
    <s v="SOT"/>
  </r>
  <r>
    <s v="16/3485/FUL"/>
    <x v="2"/>
    <m/>
    <d v="2017-10-30T00:00:00"/>
    <d v="2020-10-30T00:00:00"/>
    <m/>
    <d v="2019-07-01T00:00:00"/>
    <x v="1"/>
    <x v="0"/>
    <x v="0"/>
    <s v="Conversion of number 11 Upper Lodge Mews and number 12 Upper Lodge Mews into one dwelling house with internal refurbishment."/>
    <s v="11 And 12 Upper Lodge Mews_x000d_Bushy Park_x000d_Hampton Hill_x000d__x000d_"/>
    <s v="TW12"/>
    <m/>
    <m/>
    <n v="2"/>
    <m/>
    <m/>
    <m/>
    <m/>
    <m/>
    <n v="2"/>
    <m/>
    <m/>
    <m/>
    <m/>
    <n v="1"/>
    <m/>
    <m/>
    <m/>
    <m/>
    <n v="1"/>
    <n v="0"/>
    <n v="0"/>
    <n v="-2"/>
    <n v="1"/>
    <n v="0"/>
    <n v="0"/>
    <n v="0"/>
    <n v="0"/>
    <n v="-1"/>
    <n v="-1"/>
    <n v="0"/>
    <n v="0"/>
    <n v="0"/>
    <n v="0"/>
    <n v="0"/>
    <n v="514501"/>
    <n v="170687"/>
    <s v="FHH"/>
  </r>
  <r>
    <s v="16/3506/FUL"/>
    <x v="0"/>
    <m/>
    <d v="2018-10-11T00:00:00"/>
    <d v="2021-10-11T00:00:00"/>
    <m/>
    <d v="2019-10-14T00:00:00"/>
    <x v="0"/>
    <x v="1"/>
    <x v="0"/>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19"/>
    <m/>
    <m/>
    <m/>
    <m/>
    <m/>
    <m/>
    <m/>
    <n v="19"/>
    <n v="19"/>
    <n v="0"/>
    <n v="0"/>
    <n v="0"/>
    <n v="0"/>
    <n v="0"/>
    <n v="0"/>
    <n v="0"/>
    <n v="19"/>
    <n v="0"/>
    <n v="19"/>
    <n v="0"/>
    <n v="0"/>
    <n v="0"/>
    <n v="0"/>
    <n v="513257"/>
    <n v="174057"/>
    <s v="WHI"/>
  </r>
  <r>
    <s v="16/3506/FUL"/>
    <x v="0"/>
    <m/>
    <d v="2018-10-11T00:00:00"/>
    <d v="2021-10-11T00:00:00"/>
    <m/>
    <d v="2019-10-14T00:00:00"/>
    <x v="0"/>
    <x v="2"/>
    <x v="0"/>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5"/>
    <m/>
    <m/>
    <m/>
    <m/>
    <m/>
    <m/>
    <m/>
    <n v="5"/>
    <n v="5"/>
    <n v="0"/>
    <n v="0"/>
    <n v="0"/>
    <n v="0"/>
    <n v="0"/>
    <n v="0"/>
    <n v="0"/>
    <n v="5"/>
    <n v="0"/>
    <n v="5"/>
    <n v="0"/>
    <n v="0"/>
    <n v="0"/>
    <n v="0"/>
    <n v="513257"/>
    <n v="174057"/>
    <s v="WHI"/>
  </r>
  <r>
    <s v="16/3506/FUL"/>
    <x v="0"/>
    <m/>
    <d v="2018-10-11T00:00:00"/>
    <d v="2021-10-11T00:00:00"/>
    <m/>
    <d v="2019-10-14T00:00:00"/>
    <x v="0"/>
    <x v="3"/>
    <x v="0"/>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29"/>
    <n v="1"/>
    <n v="0"/>
    <n v="0"/>
    <m/>
    <m/>
    <m/>
    <m/>
    <n v="30"/>
    <s v="Y"/>
    <n v="0"/>
    <m/>
    <m/>
    <m/>
    <m/>
    <m/>
    <m/>
    <m/>
    <n v="0"/>
    <n v="-29"/>
    <n v="-1"/>
    <n v="0"/>
    <n v="0"/>
    <n v="0"/>
    <n v="0"/>
    <n v="0"/>
    <n v="0"/>
    <n v="-30"/>
    <n v="0"/>
    <n v="-30"/>
    <n v="0"/>
    <n v="0"/>
    <n v="0"/>
    <n v="0"/>
    <n v="513257"/>
    <n v="174057"/>
    <s v="WHI"/>
  </r>
  <r>
    <s v="16/3552/FUL"/>
    <x v="3"/>
    <m/>
    <d v="2018-04-24T00:00:00"/>
    <d v="2021-04-24T00:00:00"/>
    <d v="2018-04-25T00:00:00"/>
    <d v="2020-03-30T00:00:00"/>
    <x v="1"/>
    <x v="0"/>
    <x v="0"/>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0"/>
    <n v="11"/>
    <n v="0"/>
    <n v="0"/>
    <m/>
    <m/>
    <m/>
    <m/>
    <n v="11"/>
    <n v="0"/>
    <n v="11"/>
    <n v="0"/>
    <n v="0"/>
    <n v="0"/>
    <n v="0"/>
    <n v="0"/>
    <n v="0"/>
    <n v="11"/>
    <n v="11"/>
    <n v="0"/>
    <n v="0"/>
    <n v="0"/>
    <n v="0"/>
    <n v="0"/>
    <n v="517752"/>
    <n v="172177"/>
    <s v="HPR"/>
  </r>
  <r>
    <s v="16/3552/FUL"/>
    <x v="3"/>
    <m/>
    <d v="2018-04-24T00:00:00"/>
    <d v="2021-04-24T00:00:00"/>
    <d v="2018-04-25T00:00:00"/>
    <m/>
    <x v="0"/>
    <x v="0"/>
    <x v="0"/>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1"/>
    <n v="9"/>
    <n v="1"/>
    <n v="1"/>
    <m/>
    <m/>
    <m/>
    <m/>
    <n v="12"/>
    <n v="1"/>
    <n v="9"/>
    <n v="1"/>
    <n v="1"/>
    <n v="0"/>
    <n v="0"/>
    <n v="0"/>
    <n v="0"/>
    <n v="12"/>
    <n v="0"/>
    <n v="6"/>
    <n v="6"/>
    <n v="0"/>
    <n v="0"/>
    <n v="0"/>
    <n v="517752"/>
    <n v="172177"/>
    <s v="HPR"/>
  </r>
  <r>
    <s v="16/3625/FUL"/>
    <x v="0"/>
    <m/>
    <d v="2017-11-30T00:00:00"/>
    <d v="2020-11-30T00:00:00"/>
    <d v="2018-09-01T00:00:00"/>
    <m/>
    <x v="0"/>
    <x v="0"/>
    <x v="0"/>
    <s v="Demolition of existing car repair workshop and replacement with 1 no. ground floor B1(a) commercial unit and 1 no. 2 bed residential unit with associated landscaping, car and cycle parking."/>
    <s v="65 Holly Road_x000d_Twickenham_x000d_TW1 4HF_x000d_"/>
    <s v="TW1 4HF"/>
    <m/>
    <m/>
    <m/>
    <m/>
    <m/>
    <m/>
    <m/>
    <m/>
    <n v="0"/>
    <m/>
    <m/>
    <n v="1"/>
    <m/>
    <m/>
    <m/>
    <m/>
    <m/>
    <m/>
    <n v="1"/>
    <n v="0"/>
    <n v="1"/>
    <n v="0"/>
    <n v="0"/>
    <n v="0"/>
    <n v="0"/>
    <n v="0"/>
    <n v="0"/>
    <n v="1"/>
    <n v="0"/>
    <n v="1"/>
    <n v="0"/>
    <n v="0"/>
    <n v="0"/>
    <n v="0"/>
    <n v="516115"/>
    <n v="173199"/>
    <s v="TWR"/>
  </r>
  <r>
    <s v="16/3685/FUL"/>
    <x v="3"/>
    <m/>
    <d v="2016-11-16T00:00:00"/>
    <d v="2021-02-15T00:00:00"/>
    <m/>
    <d v="2019-08-31T00:00:00"/>
    <x v="1"/>
    <x v="0"/>
    <x v="0"/>
    <s v="Demolition of existing garage. Alterations to main entrance, installation of ramp, loft conversion comprising hip to gable roof extension to rear roof slope, dormer on side roof slope, enlargement of single storey rear extension and two storey side extens"/>
    <s v="11 Tayben Avenue_x000d_Twickenham_x000d_TW2 7RA"/>
    <s v="TW2 7RA"/>
    <m/>
    <m/>
    <n v="1"/>
    <m/>
    <m/>
    <m/>
    <m/>
    <m/>
    <n v="1"/>
    <m/>
    <m/>
    <n v="2"/>
    <m/>
    <m/>
    <m/>
    <m/>
    <m/>
    <m/>
    <n v="2"/>
    <n v="0"/>
    <n v="2"/>
    <n v="-1"/>
    <n v="0"/>
    <n v="0"/>
    <n v="0"/>
    <n v="0"/>
    <n v="0"/>
    <n v="1"/>
    <n v="1"/>
    <n v="0"/>
    <n v="0"/>
    <n v="0"/>
    <n v="0"/>
    <n v="0"/>
    <n v="515385"/>
    <n v="174051"/>
    <s v="STM"/>
  </r>
  <r>
    <s v="16/3961/FUL"/>
    <x v="0"/>
    <m/>
    <d v="2017-02-20T00:00:00"/>
    <d v="2020-08-10T00:00:00"/>
    <d v="2019-01-14T00:00:00"/>
    <m/>
    <x v="0"/>
    <x v="0"/>
    <x v="0"/>
    <s v="Demolition of rear stock room and yard to create a 2 bedroom dwelling over 2 floors with one integral parking space at ground level."/>
    <s v="8 Barnes High Street_x000d_Barnes_x000d_London_x000d_SW13 9LW_x000d_"/>
    <s v="SW13 9LW"/>
    <m/>
    <m/>
    <m/>
    <m/>
    <m/>
    <m/>
    <m/>
    <m/>
    <n v="0"/>
    <m/>
    <m/>
    <n v="1"/>
    <m/>
    <m/>
    <m/>
    <m/>
    <m/>
    <m/>
    <n v="1"/>
    <n v="0"/>
    <n v="1"/>
    <n v="0"/>
    <n v="0"/>
    <n v="0"/>
    <n v="0"/>
    <n v="0"/>
    <n v="0"/>
    <n v="1"/>
    <n v="0"/>
    <n v="1"/>
    <n v="0"/>
    <n v="0"/>
    <n v="0"/>
    <n v="0"/>
    <n v="521729"/>
    <n v="176400"/>
    <s v="MBC"/>
  </r>
  <r>
    <s v="16/4127/FUL"/>
    <x v="2"/>
    <m/>
    <d v="2017-12-04T00:00:00"/>
    <d v="2021-01-30T00:00:00"/>
    <d v="2019-03-01T00:00:00"/>
    <m/>
    <x v="0"/>
    <x v="0"/>
    <x v="0"/>
    <s v="Conversion of property into two residential units (1 x 2 bed house and 1 x 3 bed house) with associated alterations to fenestration arrangements; Levelling of ground level; new canopy structure to east elevation and enlargement of rear terrace at ground l"/>
    <s v="Weir Cottage_x000d_5 Broom Road_x000d_Teddington_x000d__x000d_"/>
    <s v="TW11 9NR"/>
    <m/>
    <m/>
    <m/>
    <m/>
    <n v="1"/>
    <m/>
    <m/>
    <m/>
    <n v="1"/>
    <m/>
    <m/>
    <n v="1"/>
    <n v="1"/>
    <m/>
    <m/>
    <m/>
    <m/>
    <m/>
    <n v="2"/>
    <n v="0"/>
    <n v="1"/>
    <n v="1"/>
    <n v="0"/>
    <n v="-1"/>
    <n v="0"/>
    <n v="0"/>
    <n v="0"/>
    <n v="1"/>
    <n v="0"/>
    <n v="1"/>
    <n v="0"/>
    <n v="0"/>
    <n v="0"/>
    <n v="0"/>
    <n v="516719"/>
    <n v="171329"/>
    <s v="TED"/>
  </r>
  <r>
    <s v="16/4193/FUL"/>
    <x v="0"/>
    <m/>
    <d v="2017-07-19T00:00:00"/>
    <d v="2020-07-19T00:00:00"/>
    <m/>
    <d v="2019-11-13T00:00:00"/>
    <x v="1"/>
    <x v="0"/>
    <x v="0"/>
    <s v="Demolition of existing two-storey house and erection of replacement two-storey new build house with accommodation in roof space, associated parking and landscaping."/>
    <s v="12 Broad Lane_x000d_Hampton_x000d_TW12 3AW"/>
    <s v="TW12 3AW"/>
    <m/>
    <m/>
    <m/>
    <n v="1"/>
    <m/>
    <m/>
    <m/>
    <m/>
    <n v="1"/>
    <m/>
    <m/>
    <m/>
    <m/>
    <n v="1"/>
    <m/>
    <m/>
    <m/>
    <m/>
    <n v="1"/>
    <n v="0"/>
    <n v="0"/>
    <n v="0"/>
    <n v="0"/>
    <n v="0"/>
    <n v="0"/>
    <n v="0"/>
    <n v="0"/>
    <n v="0"/>
    <n v="0"/>
    <n v="0"/>
    <n v="0"/>
    <n v="0"/>
    <n v="0"/>
    <n v="0"/>
    <n v="513706"/>
    <n v="170624"/>
    <s v="HNN"/>
  </r>
  <r>
    <s v="16/4384/FUL"/>
    <x v="0"/>
    <m/>
    <d v="2017-10-27T00:00:00"/>
    <d v="2020-10-27T00:00:00"/>
    <m/>
    <m/>
    <x v="2"/>
    <x v="0"/>
    <x v="0"/>
    <s v="Demolition of the existing garage and erection of a new partially sunken one-bedroom, single-storey dwelling, and provision of a new boundary wall and entrance gate."/>
    <s v="Land Junction Of North Worple Way And Wrights Walk Rear Of 31 Alder Road, Mortlake"/>
    <s v="SW14"/>
    <m/>
    <m/>
    <m/>
    <m/>
    <m/>
    <m/>
    <m/>
    <m/>
    <n v="0"/>
    <m/>
    <n v="1"/>
    <m/>
    <m/>
    <m/>
    <m/>
    <m/>
    <m/>
    <m/>
    <n v="1"/>
    <n v="1"/>
    <n v="0"/>
    <n v="0"/>
    <n v="0"/>
    <n v="0"/>
    <n v="0"/>
    <n v="0"/>
    <n v="0"/>
    <n v="1"/>
    <n v="0"/>
    <n v="0"/>
    <n v="0.25"/>
    <n v="0.25"/>
    <n v="0.25"/>
    <n v="0.25"/>
    <n v="520624"/>
    <n v="175780"/>
    <s v="MBC"/>
  </r>
  <r>
    <s v="16/4405/FUL"/>
    <x v="0"/>
    <m/>
    <d v="2017-03-27T00:00:00"/>
    <d v="2020-03-27T00:00:00"/>
    <d v="2017-09-01T00:00:00"/>
    <m/>
    <x v="0"/>
    <x v="0"/>
    <x v="0"/>
    <s v="Demolition of an existing 3 bedroom bungalow and erection of a new 4 bedroom two storey dwelling (including loft accommodation) with associated landscaping works)."/>
    <s v="46 Sixth Cross Road_x000d_Twickenham_x000d_TW2 5PB_x000d_"/>
    <s v="TW2 5PB"/>
    <m/>
    <m/>
    <n v="1"/>
    <m/>
    <m/>
    <m/>
    <m/>
    <m/>
    <n v="1"/>
    <m/>
    <m/>
    <m/>
    <m/>
    <n v="1"/>
    <m/>
    <m/>
    <m/>
    <n v="0"/>
    <n v="1"/>
    <n v="0"/>
    <n v="0"/>
    <n v="-1"/>
    <n v="1"/>
    <n v="0"/>
    <n v="0"/>
    <n v="0"/>
    <n v="0"/>
    <n v="0"/>
    <n v="0"/>
    <n v="0"/>
    <n v="0"/>
    <n v="0"/>
    <n v="0"/>
    <n v="0"/>
    <n v="514468"/>
    <n v="172144"/>
    <s v="WET"/>
  </r>
  <r>
    <s v="16/4553/FUL"/>
    <x v="0"/>
    <m/>
    <d v="2018-05-31T00:00:00"/>
    <d v="2021-05-31T00:00:00"/>
    <m/>
    <m/>
    <x v="2"/>
    <x v="0"/>
    <x v="0"/>
    <s v="Demolition of existing buildings on site and erection 2 buildings (two to four-storeys in height), set around outer and inner landscaped courtyards, comprising of 6 townhouses, 35 flats and two commercial units on the High Street frontage (110 sq.m GIA) a"/>
    <s v="63 - 71 High Street_x000d_Hampton Hill_x000d__x000d_"/>
    <s v="TW12 1NH"/>
    <n v="2"/>
    <n v="1"/>
    <m/>
    <m/>
    <m/>
    <m/>
    <m/>
    <m/>
    <n v="3"/>
    <m/>
    <n v="19"/>
    <n v="17"/>
    <n v="5"/>
    <m/>
    <m/>
    <m/>
    <m/>
    <m/>
    <n v="41"/>
    <n v="17"/>
    <n v="16"/>
    <n v="5"/>
    <n v="0"/>
    <n v="0"/>
    <n v="0"/>
    <n v="0"/>
    <n v="0"/>
    <m/>
    <n v="0"/>
    <n v="0"/>
    <n v="0"/>
    <n v="0"/>
    <n v="0"/>
    <n v="0"/>
    <n v="514240"/>
    <n v="170830"/>
    <s v="FHH"/>
  </r>
  <r>
    <s v="16/4587/FUL"/>
    <x v="1"/>
    <m/>
    <d v="2017-06-27T00:00:00"/>
    <d v="2020-06-27T00:00:00"/>
    <d v="2020-06-02T00:00:00"/>
    <m/>
    <x v="2"/>
    <x v="0"/>
    <x v="0"/>
    <s v="Proposed conversion of garden studio to one person residential studio incorporating the extension of depth and height of existing garden studio in order to create a first floor level, with installation of a rooflight to the eastern roofslope and a rooflig"/>
    <s v="24 Christchurch Road_x000d_East Sheen_x000d_London_x000d_SW14 7AA"/>
    <s v="SW14 7AA"/>
    <m/>
    <m/>
    <m/>
    <m/>
    <m/>
    <m/>
    <m/>
    <m/>
    <n v="0"/>
    <m/>
    <n v="1"/>
    <m/>
    <m/>
    <m/>
    <m/>
    <m/>
    <m/>
    <m/>
    <n v="1"/>
    <n v="1"/>
    <n v="0"/>
    <n v="0"/>
    <n v="0"/>
    <n v="0"/>
    <n v="0"/>
    <n v="0"/>
    <n v="0"/>
    <n v="1"/>
    <n v="0"/>
    <n v="1"/>
    <n v="0"/>
    <n v="0"/>
    <n v="0"/>
    <n v="0"/>
    <n v="520283"/>
    <n v="175017"/>
    <s v="EAS"/>
  </r>
  <r>
    <s v="16/4635/FUL"/>
    <x v="0"/>
    <m/>
    <d v="2017-03-07T00:00:00"/>
    <d v="2020-03-07T00:00:00"/>
    <d v="2020-03-01T00:00:00"/>
    <m/>
    <x v="0"/>
    <x v="0"/>
    <x v="0"/>
    <s v="Construction of a three bedroom single storey dwelling with associated hard and soft landscaping, parking and access road (bollard lit)"/>
    <s v="Land Rear Of 12 To 36_x000d_Vincam Close_x000d_Twickenham_x000d__x000d_"/>
    <m/>
    <m/>
    <m/>
    <m/>
    <m/>
    <m/>
    <m/>
    <m/>
    <m/>
    <n v="0"/>
    <m/>
    <m/>
    <m/>
    <n v="1"/>
    <m/>
    <m/>
    <m/>
    <m/>
    <n v="0"/>
    <n v="1"/>
    <n v="0"/>
    <n v="0"/>
    <n v="1"/>
    <n v="0"/>
    <n v="0"/>
    <n v="0"/>
    <n v="0"/>
    <n v="0"/>
    <n v="1"/>
    <n v="0"/>
    <n v="1"/>
    <n v="0"/>
    <n v="0"/>
    <n v="0"/>
    <n v="0"/>
    <n v="513432"/>
    <n v="173849"/>
    <s v="WHI"/>
  </r>
  <r>
    <s v="16/4772/GPD15"/>
    <x v="1"/>
    <s v="PA"/>
    <d v="2017-02-24T00:00:00"/>
    <d v="2020-12-21T00:00:00"/>
    <d v="2019-10-07T00:00:00"/>
    <m/>
    <x v="0"/>
    <x v="0"/>
    <x v="0"/>
    <s v="Change of use of first floor from B1 office use to C3 residential use comprising 9 units (8 x 1 bed and 1 x 2 bed flats)"/>
    <s v="52 - 64 Heath Road_x000d_Twickenham_x000d__x000d_"/>
    <s v="-"/>
    <m/>
    <m/>
    <m/>
    <m/>
    <m/>
    <m/>
    <m/>
    <m/>
    <n v="0"/>
    <m/>
    <n v="8"/>
    <n v="1"/>
    <m/>
    <m/>
    <m/>
    <m/>
    <m/>
    <m/>
    <n v="9"/>
    <n v="8"/>
    <n v="1"/>
    <n v="0"/>
    <n v="0"/>
    <n v="0"/>
    <n v="0"/>
    <n v="0"/>
    <n v="0"/>
    <n v="9"/>
    <n v="0"/>
    <n v="9"/>
    <n v="0"/>
    <n v="0"/>
    <n v="0"/>
    <n v="0"/>
    <n v="515974"/>
    <n v="173142"/>
    <s v="TWR"/>
  </r>
  <r>
    <s v="16/4890/FUL"/>
    <x v="0"/>
    <m/>
    <d v="2017-09-08T00:00:00"/>
    <d v="2020-09-08T00:00:00"/>
    <d v="2019-03-30T00:00:00"/>
    <m/>
    <x v="0"/>
    <x v="0"/>
    <x v="0"/>
    <s v="Redevelopment of site to provide for a mixed use development of 535m2 of commercial space (B1 (a), (b) and (c) and B8 use) and 20 residential units, together with car parking and landscaping"/>
    <s v="1 - 9 Sandycombe Road Richmond_x000a__x000a_"/>
    <m/>
    <m/>
    <m/>
    <m/>
    <m/>
    <m/>
    <m/>
    <m/>
    <m/>
    <n v="0"/>
    <m/>
    <n v="9"/>
    <n v="7"/>
    <n v="4"/>
    <m/>
    <m/>
    <m/>
    <m/>
    <m/>
    <n v="20"/>
    <n v="9"/>
    <n v="7"/>
    <n v="4"/>
    <n v="0"/>
    <n v="0"/>
    <n v="0"/>
    <n v="0"/>
    <n v="0"/>
    <n v="20"/>
    <n v="0"/>
    <n v="10"/>
    <n v="10"/>
    <n v="0"/>
    <n v="0"/>
    <n v="0"/>
    <n v="519012"/>
    <n v="175761"/>
    <s v="KWA"/>
  </r>
  <r>
    <s v="16/4902/FUL"/>
    <x v="0"/>
    <m/>
    <d v="2017-06-22T00:00:00"/>
    <d v="2021-11-12T00:00:00"/>
    <m/>
    <m/>
    <x v="0"/>
    <x v="0"/>
    <x v="0"/>
    <s v="Construction of a two storey, one bed dwelling-house along with associated cycle storage, car parking and landscaping."/>
    <s v="91 Sheen Road_x000d_Richmond_x000d_TW9 1YJ"/>
    <s v="TW9 1YJ"/>
    <m/>
    <m/>
    <m/>
    <m/>
    <m/>
    <m/>
    <m/>
    <m/>
    <n v="0"/>
    <m/>
    <n v="1"/>
    <m/>
    <m/>
    <m/>
    <m/>
    <m/>
    <m/>
    <m/>
    <n v="1"/>
    <n v="1"/>
    <n v="0"/>
    <n v="0"/>
    <n v="0"/>
    <n v="0"/>
    <n v="0"/>
    <n v="0"/>
    <n v="0"/>
    <n v="1"/>
    <n v="0"/>
    <n v="1"/>
    <n v="0"/>
    <n v="0"/>
    <n v="0"/>
    <n v="0"/>
    <n v="518494"/>
    <n v="175035"/>
    <s v="SRW"/>
  </r>
  <r>
    <s v="17/0164/GPD15"/>
    <x v="1"/>
    <s v="PA"/>
    <d v="2017-03-10T00:00:00"/>
    <d v="2020-03-10T00:00:00"/>
    <d v="2018-10-01T00:00:00"/>
    <d v="2019-04-24T00:00:00"/>
    <x v="1"/>
    <x v="0"/>
    <x v="0"/>
    <s v="Change of use of ground floor office from B1(a) (Office) to C3 (residential) use to provide 1 no. 1 bed dwelling unit"/>
    <s v="Ground Floor_x000d_101 Holly Road_x000d_Twickenham_x000d_TW1 4HQ_x000d_"/>
    <s v="TW1 4HQ"/>
    <m/>
    <m/>
    <m/>
    <m/>
    <m/>
    <m/>
    <m/>
    <m/>
    <n v="0"/>
    <m/>
    <n v="1"/>
    <m/>
    <m/>
    <m/>
    <m/>
    <m/>
    <m/>
    <m/>
    <n v="1"/>
    <n v="1"/>
    <n v="0"/>
    <n v="0"/>
    <n v="0"/>
    <n v="0"/>
    <n v="0"/>
    <n v="0"/>
    <n v="0"/>
    <n v="1"/>
    <n v="1"/>
    <n v="0"/>
    <n v="0"/>
    <n v="0"/>
    <n v="0"/>
    <n v="0"/>
    <n v="516177"/>
    <n v="173221"/>
    <s v="TWR"/>
  </r>
  <r>
    <s v="17/0315/FUL"/>
    <x v="3"/>
    <m/>
    <d v="2018-06-12T00:00:00"/>
    <d v="2021-06-12T00:00:00"/>
    <m/>
    <m/>
    <x v="2"/>
    <x v="0"/>
    <x v="0"/>
    <s v="Part change of use of ground and first floor from B1 office use to C3  residential use to provide 2 x 2 bedroom duplex units.  Alterations and extension to facilitate the provision of additional B1 office use and C3 residential use at second floor level ("/>
    <s v="Willoughby House_x000d_439 Richmond Road_x000d_Twickenham_x000d_TW1 2AG_x000d_"/>
    <s v="TW1 2AG"/>
    <m/>
    <m/>
    <m/>
    <m/>
    <m/>
    <m/>
    <m/>
    <m/>
    <n v="0"/>
    <m/>
    <n v="3"/>
    <n v="1"/>
    <m/>
    <m/>
    <m/>
    <m/>
    <m/>
    <m/>
    <n v="4"/>
    <n v="3"/>
    <n v="1"/>
    <n v="0"/>
    <n v="0"/>
    <n v="0"/>
    <n v="0"/>
    <n v="0"/>
    <n v="0"/>
    <n v="4"/>
    <n v="0"/>
    <n v="0"/>
    <n v="1"/>
    <n v="1"/>
    <n v="1"/>
    <n v="1"/>
    <n v="517591"/>
    <n v="174434"/>
    <s v="TWR"/>
  </r>
  <r>
    <s v="17/0323/FUL"/>
    <x v="0"/>
    <m/>
    <d v="2018-03-22T00:00:00"/>
    <d v="2021-03-23T00:00:00"/>
    <d v="2020-03-31T00:00:00"/>
    <m/>
    <x v="0"/>
    <x v="0"/>
    <x v="0"/>
    <s v="Erection of a three-storey building to provide  4 two-bedroom residential units (Class C3) separate refuse facilities and altered parking layout."/>
    <s v="Courtyard Apartments_x000d_70B Hampton Road_x000d_Teddington_x000d__x000d_"/>
    <s v="TW11 0JX"/>
    <m/>
    <m/>
    <m/>
    <m/>
    <m/>
    <m/>
    <m/>
    <m/>
    <n v="0"/>
    <m/>
    <m/>
    <n v="4"/>
    <m/>
    <m/>
    <m/>
    <m/>
    <m/>
    <m/>
    <n v="4"/>
    <n v="0"/>
    <n v="4"/>
    <n v="0"/>
    <n v="0"/>
    <n v="0"/>
    <n v="0"/>
    <n v="0"/>
    <n v="0"/>
    <n v="4"/>
    <n v="0"/>
    <n v="4"/>
    <n v="0"/>
    <n v="0"/>
    <n v="0"/>
    <n v="0"/>
    <n v="514687"/>
    <n v="171290"/>
    <s v="FHH"/>
  </r>
  <r>
    <s v="17/0330/FUL"/>
    <x v="0"/>
    <m/>
    <d v="2017-08-07T00:00:00"/>
    <d v="2020-08-07T00:00:00"/>
    <d v="2018-03-20T00:00:00"/>
    <m/>
    <x v="0"/>
    <x v="0"/>
    <x v="0"/>
    <s v="1 no. 2 storey 6-bedroom dwellinghouse with rooms in the roof and 1 no. one storey with basement 5-bedroom dwelling house (following demolition of existing dwelling at No.58 Munster Road), and associated refuse/recycling store, cycle parking and parking a"/>
    <s v="58 Munster Road_x000d_Teddington_x000d_TW11 9LL"/>
    <s v="TW11 9LL"/>
    <m/>
    <m/>
    <m/>
    <n v="1"/>
    <m/>
    <m/>
    <m/>
    <m/>
    <n v="1"/>
    <m/>
    <m/>
    <m/>
    <m/>
    <m/>
    <n v="1"/>
    <n v="1"/>
    <m/>
    <m/>
    <n v="2"/>
    <n v="0"/>
    <n v="0"/>
    <n v="0"/>
    <n v="-1"/>
    <n v="1"/>
    <n v="1"/>
    <n v="0"/>
    <n v="0"/>
    <n v="1"/>
    <n v="0"/>
    <n v="1"/>
    <n v="0"/>
    <n v="0"/>
    <n v="0"/>
    <n v="0"/>
    <n v="517123"/>
    <n v="170663"/>
    <s v="HWI"/>
  </r>
  <r>
    <s v="17/0341/GPD13"/>
    <x v="1"/>
    <s v="PA"/>
    <d v="2017-04-24T00:00:00"/>
    <d v="2020-04-24T00:00:00"/>
    <m/>
    <m/>
    <x v="2"/>
    <x v="0"/>
    <x v="0"/>
    <s v="Change of use from retail (Use Class A1) to 1 residential unit (Use Class C3) with associated cycle and refuse provision."/>
    <s v="Teddington Garden Centre_x000d_Station Road_x000d_Teddington_x000d_TW11 9AA_x000d_"/>
    <s v="TW11 9AA"/>
    <m/>
    <m/>
    <m/>
    <m/>
    <m/>
    <m/>
    <m/>
    <m/>
    <n v="0"/>
    <m/>
    <m/>
    <m/>
    <n v="1"/>
    <m/>
    <m/>
    <m/>
    <m/>
    <m/>
    <n v="1"/>
    <n v="0"/>
    <n v="0"/>
    <n v="1"/>
    <n v="0"/>
    <n v="0"/>
    <n v="0"/>
    <n v="0"/>
    <n v="0"/>
    <n v="1"/>
    <n v="0"/>
    <n v="0"/>
    <n v="0.25"/>
    <n v="0.25"/>
    <n v="0.25"/>
    <n v="0.25"/>
    <n v="516015"/>
    <n v="170858"/>
    <s v="TED"/>
  </r>
  <r>
    <s v="17/0346/FUL"/>
    <x v="2"/>
    <m/>
    <d v="2017-08-31T00:00:00"/>
    <d v="2020-08-31T00:00:00"/>
    <m/>
    <m/>
    <x v="2"/>
    <x v="0"/>
    <x v="0"/>
    <s v="Subdivision of house (C3) to form 2 no. 2-bed flats (C3), ground floor infill side extension, to the rear of property, with windows to north elevation and hip to gable roof extension, rear facing dormer, including 2 No. front facing rooflights, following"/>
    <s v="49 Manor Road_x000d_Richmond_x000d_TW9 1YA"/>
    <s v="TW9 1YA"/>
    <m/>
    <m/>
    <m/>
    <n v="1"/>
    <m/>
    <m/>
    <m/>
    <m/>
    <n v="1"/>
    <m/>
    <m/>
    <n v="2"/>
    <m/>
    <m/>
    <m/>
    <m/>
    <m/>
    <m/>
    <n v="2"/>
    <n v="0"/>
    <n v="2"/>
    <n v="0"/>
    <n v="-1"/>
    <n v="0"/>
    <n v="0"/>
    <n v="0"/>
    <n v="0"/>
    <n v="1"/>
    <n v="0"/>
    <n v="0"/>
    <n v="0.25"/>
    <n v="0.25"/>
    <n v="0.25"/>
    <n v="0.25"/>
    <n v="519014"/>
    <n v="175279"/>
    <s v="NRW"/>
  </r>
  <r>
    <s v="17/0396/FUL"/>
    <x v="0"/>
    <m/>
    <d v="2017-06-05T00:00:00"/>
    <d v="2020-06-05T00:00:00"/>
    <d v="2019-02-01T00:00:00"/>
    <d v="2020-03-23T00:00:00"/>
    <x v="1"/>
    <x v="1"/>
    <x v="0"/>
    <s v="Demolition of existing garages and creation of 3 x 1bed 2person flats and 1 x 2bed 3-person bungalow with associated parking and landscaping."/>
    <s v="Garage Site_x000d_Craig Road_x000d_Ham_x000d__x000d_"/>
    <s v="TW10"/>
    <m/>
    <m/>
    <m/>
    <m/>
    <m/>
    <m/>
    <m/>
    <m/>
    <n v="0"/>
    <s v="Y"/>
    <n v="3"/>
    <n v="1"/>
    <m/>
    <m/>
    <m/>
    <m/>
    <m/>
    <n v="4"/>
    <n v="4"/>
    <n v="3"/>
    <n v="1"/>
    <n v="0"/>
    <n v="0"/>
    <n v="0"/>
    <n v="0"/>
    <n v="0"/>
    <n v="0"/>
    <n v="4"/>
    <n v="0"/>
    <n v="0"/>
    <n v="0"/>
    <n v="0"/>
    <n v="0"/>
    <n v="0"/>
    <n v="517438"/>
    <n v="171815"/>
    <m/>
  </r>
  <r>
    <s v="17/0460/FUL"/>
    <x v="2"/>
    <m/>
    <d v="2017-07-14T00:00:00"/>
    <d v="2020-07-14T00:00:00"/>
    <m/>
    <d v="2020-03-31T00:00:00"/>
    <x v="1"/>
    <x v="0"/>
    <x v="0"/>
    <s v="Reversion of 4no. flats to a single family dwellinghouse."/>
    <s v="45 Castelnau_x000d_Barnes_x000d_London_x000d_SW13 9RT"/>
    <s v="SW13 9RT"/>
    <n v="3"/>
    <m/>
    <m/>
    <m/>
    <n v="1"/>
    <m/>
    <m/>
    <m/>
    <n v="4"/>
    <m/>
    <m/>
    <m/>
    <m/>
    <m/>
    <m/>
    <m/>
    <n v="1"/>
    <m/>
    <n v="1"/>
    <n v="-3"/>
    <n v="0"/>
    <n v="0"/>
    <n v="0"/>
    <n v="-1"/>
    <n v="0"/>
    <n v="1"/>
    <n v="0"/>
    <n v="-3"/>
    <n v="-3"/>
    <n v="0"/>
    <n v="0"/>
    <n v="0"/>
    <n v="0"/>
    <n v="0"/>
    <n v="522418"/>
    <n v="176934"/>
    <s v="BAR"/>
  </r>
  <r>
    <s v="17/0600/FUL"/>
    <x v="1"/>
    <m/>
    <d v="2018-01-19T00:00:00"/>
    <d v="2021-01-19T00:00:00"/>
    <m/>
    <m/>
    <x v="2"/>
    <x v="0"/>
    <x v="0"/>
    <s v="Change of use from existing open hall (D1) into 2 x residential apartments (C3). _x000d_"/>
    <s v="2-4 _x000d_Heath Road_x000d_Twickenham_x000d_TW1 4BZ"/>
    <s v="TW1 4BZ"/>
    <m/>
    <m/>
    <m/>
    <m/>
    <m/>
    <m/>
    <m/>
    <m/>
    <n v="0"/>
    <m/>
    <n v="2"/>
    <m/>
    <m/>
    <m/>
    <m/>
    <m/>
    <m/>
    <m/>
    <n v="2"/>
    <n v="2"/>
    <n v="0"/>
    <n v="0"/>
    <n v="0"/>
    <n v="0"/>
    <n v="0"/>
    <n v="0"/>
    <n v="0"/>
    <n v="2"/>
    <n v="0"/>
    <n v="0"/>
    <n v="0.5"/>
    <n v="0.5"/>
    <n v="0.5"/>
    <n v="0.5"/>
    <n v="516126"/>
    <n v="173185"/>
    <s v="TWR"/>
  </r>
  <r>
    <s v="17/0733/FUL"/>
    <x v="2"/>
    <m/>
    <d v="2017-09-13T00:00:00"/>
    <d v="2020-09-13T00:00:00"/>
    <m/>
    <d v="2020-03-18T00:00:00"/>
    <x v="1"/>
    <x v="0"/>
    <x v="0"/>
    <s v="Alterations incorporating rear dormer, rooflights to front roofslope and external stairs to rear.  Alterations to create a 1-bed flat on the first floor, a 2-bed duplex flat on the second and third floor roof extension. Division of the rear roof terrace w"/>
    <s v="26 Colston Road_x000d_East Sheen_x000d_London_x000d_SW14 7PG"/>
    <s v="SW14 7PG"/>
    <m/>
    <m/>
    <n v="1"/>
    <m/>
    <m/>
    <m/>
    <m/>
    <m/>
    <n v="1"/>
    <m/>
    <n v="1"/>
    <n v="1"/>
    <m/>
    <m/>
    <m/>
    <m/>
    <m/>
    <m/>
    <n v="2"/>
    <n v="1"/>
    <n v="1"/>
    <n v="-1"/>
    <n v="0"/>
    <n v="0"/>
    <n v="0"/>
    <n v="0"/>
    <n v="0"/>
    <n v="1"/>
    <n v="1"/>
    <n v="0"/>
    <n v="0"/>
    <n v="0"/>
    <n v="0"/>
    <n v="0"/>
    <n v="520325"/>
    <n v="175316"/>
    <s v="EAS"/>
  </r>
  <r>
    <s v="17/0788/FUL"/>
    <x v="0"/>
    <m/>
    <d v="2017-11-17T00:00:00"/>
    <d v="2021-01-08T00:00:00"/>
    <m/>
    <m/>
    <x v="2"/>
    <x v="0"/>
    <x v="0"/>
    <s v="Demolition of lock up garages to provide 1 no. detached 4 bedroom dwellinghouse with associated parking, cycle and refuse stores, new boundary fence and hard and soft landscaping."/>
    <s v="High Wigsell_x000d_35 Twickenham Road_x000d_Teddington_x000d__x000d_"/>
    <s v="TW11"/>
    <m/>
    <m/>
    <m/>
    <m/>
    <m/>
    <m/>
    <m/>
    <m/>
    <n v="0"/>
    <m/>
    <m/>
    <m/>
    <m/>
    <n v="1"/>
    <m/>
    <m/>
    <m/>
    <m/>
    <n v="1"/>
    <n v="0"/>
    <n v="0"/>
    <n v="0"/>
    <n v="1"/>
    <n v="0"/>
    <n v="0"/>
    <n v="0"/>
    <n v="0"/>
    <n v="1"/>
    <n v="0"/>
    <n v="0"/>
    <n v="0.25"/>
    <n v="0.25"/>
    <n v="0.25"/>
    <n v="0.25"/>
    <n v="516399"/>
    <n v="171470"/>
    <s v="TED"/>
  </r>
  <r>
    <s v="17/0798/FUL"/>
    <x v="0"/>
    <m/>
    <d v="2017-12-01T00:00:00"/>
    <d v="2020-12-01T00:00:00"/>
    <m/>
    <m/>
    <x v="2"/>
    <x v="0"/>
    <x v="0"/>
    <s v="Demolition of the existing detached bungalow and all outbuildings on site together with infill of the existing ponds to facilitate the construction of a pair of four bedroom semi-detached houses with associated boundary treatment, car parking, bin storage"/>
    <s v="25 Cedar Avenue_x000d_Twickenham_x000d_TW2 7HD"/>
    <s v="TW2 7HD"/>
    <m/>
    <m/>
    <m/>
    <n v="1"/>
    <m/>
    <m/>
    <m/>
    <m/>
    <n v="1"/>
    <m/>
    <m/>
    <m/>
    <m/>
    <n v="2"/>
    <m/>
    <m/>
    <m/>
    <m/>
    <n v="2"/>
    <n v="0"/>
    <n v="0"/>
    <n v="0"/>
    <n v="1"/>
    <n v="0"/>
    <n v="0"/>
    <n v="0"/>
    <n v="0"/>
    <n v="1"/>
    <n v="0"/>
    <n v="0"/>
    <n v="0.25"/>
    <n v="0.25"/>
    <n v="0.25"/>
    <n v="0.25"/>
    <n v="514058"/>
    <n v="174409"/>
    <s v="WHI"/>
  </r>
  <r>
    <s v="17/0956/FUL"/>
    <x v="0"/>
    <m/>
    <d v="2017-09-14T00:00:00"/>
    <d v="2020-09-14T00:00:00"/>
    <d v="2019-01-14T00:00:00"/>
    <d v="2020-02-20T00:00:00"/>
    <x v="1"/>
    <x v="0"/>
    <x v="0"/>
    <s v="Proposed demolition of existing buildings and erection of residential-led mixed-use development and associated works."/>
    <s v="Rear Of_x000d_74 Church Road_x000d_Barnes_x000d_London_x000d_SW13 0DQ_x000d_"/>
    <s v="SW13 0DQ"/>
    <m/>
    <m/>
    <m/>
    <m/>
    <m/>
    <m/>
    <m/>
    <m/>
    <n v="0"/>
    <m/>
    <n v="2"/>
    <n v="4"/>
    <m/>
    <m/>
    <m/>
    <m/>
    <m/>
    <m/>
    <n v="6"/>
    <n v="2"/>
    <n v="4"/>
    <n v="0"/>
    <n v="0"/>
    <n v="0"/>
    <n v="0"/>
    <n v="0"/>
    <n v="0"/>
    <n v="6"/>
    <n v="6"/>
    <n v="0"/>
    <n v="0"/>
    <n v="0"/>
    <n v="0"/>
    <n v="0"/>
    <n v="522302"/>
    <n v="176537"/>
    <s v="BAR"/>
  </r>
  <r>
    <s v="17/1033/FUL"/>
    <x v="0"/>
    <m/>
    <d v="2017-09-19T00:00:00"/>
    <d v="2021-05-23T00:00:00"/>
    <m/>
    <m/>
    <x v="2"/>
    <x v="0"/>
    <x v="0"/>
    <s v="Demolition of Lockcorp House; erection of a part four, part five-storey building comprising  9 no. student cluster flats (49 study/bedrooms in total); three car parking spaces including one disabled space, ancillary cycle and refuse storage and landscapin"/>
    <s v="Lockcorp House _x000a_75 Norcutt Road_x000a_Twickenham_x000a_TW2 6SR"/>
    <s v="TW2 6SR"/>
    <m/>
    <m/>
    <m/>
    <m/>
    <m/>
    <m/>
    <m/>
    <m/>
    <n v="0"/>
    <m/>
    <m/>
    <m/>
    <m/>
    <n v="1"/>
    <n v="3"/>
    <n v="5"/>
    <m/>
    <m/>
    <n v="9"/>
    <n v="0"/>
    <n v="0"/>
    <n v="0"/>
    <n v="1"/>
    <n v="3"/>
    <n v="5"/>
    <n v="0"/>
    <n v="0"/>
    <n v="9"/>
    <n v="0"/>
    <n v="0"/>
    <n v="2.25"/>
    <n v="2.25"/>
    <n v="2.25"/>
    <n v="2.25"/>
    <n v="515337"/>
    <n v="173383"/>
    <s v="SOT"/>
  </r>
  <r>
    <s v="17/1139/GPD15"/>
    <x v="1"/>
    <s v="PA"/>
    <d v="2017-05-31T00:00:00"/>
    <d v="2020-05-31T00:00:00"/>
    <m/>
    <m/>
    <x v="2"/>
    <x v="0"/>
    <x v="0"/>
    <s v="Change of use of property from B1a (office use) to C3 (residential) to provide 1 no. 4 bedroom dwellinghouse"/>
    <s v="108 Sherland Road Twickenham "/>
    <s v="TW1 4HD"/>
    <m/>
    <m/>
    <m/>
    <m/>
    <m/>
    <m/>
    <m/>
    <m/>
    <n v="0"/>
    <m/>
    <m/>
    <m/>
    <m/>
    <n v="1"/>
    <m/>
    <m/>
    <m/>
    <m/>
    <n v="1"/>
    <n v="0"/>
    <n v="0"/>
    <n v="0"/>
    <n v="1"/>
    <n v="0"/>
    <n v="0"/>
    <n v="0"/>
    <n v="0"/>
    <n v="1"/>
    <n v="0"/>
    <n v="0.33333333333333331"/>
    <n v="0.33333333333333331"/>
    <n v="0.33333333333333331"/>
    <n v="0"/>
    <n v="0"/>
    <n v="516024"/>
    <n v="173277"/>
    <s v="TWR"/>
  </r>
  <r>
    <s v="17/1207/FUL"/>
    <x v="0"/>
    <m/>
    <d v="2017-10-24T00:00:00"/>
    <d v="2020-10-24T00:00:00"/>
    <d v="2018-10-01T00:00:00"/>
    <d v="2019-11-18T00:00:00"/>
    <x v="1"/>
    <x v="0"/>
    <x v="0"/>
    <s v="Redevelopment comprising ground floor Change of Use from MOT garage (B2) to a Dental Surgery (D1) and Office (B1); and replacement (over) of 1 no. 2-bed flat with 3 no. 2-bed flats; and associated landscaping."/>
    <s v="12 Princes Road_x000d_Kew_x000d_Richmond_x000d_TW9 3HP_x000d_"/>
    <s v="TW9 3HP"/>
    <m/>
    <n v="1"/>
    <m/>
    <m/>
    <m/>
    <m/>
    <m/>
    <m/>
    <n v="1"/>
    <m/>
    <m/>
    <n v="3"/>
    <m/>
    <m/>
    <m/>
    <m/>
    <m/>
    <m/>
    <n v="3"/>
    <n v="0"/>
    <n v="2"/>
    <n v="0"/>
    <n v="0"/>
    <n v="0"/>
    <n v="0"/>
    <n v="0"/>
    <n v="0"/>
    <n v="2"/>
    <n v="2"/>
    <n v="0"/>
    <n v="0"/>
    <n v="0"/>
    <n v="0"/>
    <n v="0"/>
    <n v="518953"/>
    <n v="176997"/>
    <s v="KWA"/>
  </r>
  <r>
    <s v="17/1285/GPD15"/>
    <x v="1"/>
    <s v="PA"/>
    <d v="2017-05-26T00:00:00"/>
    <d v="2021-12-08T00:00:00"/>
    <d v="2020-01-13T00:00:00"/>
    <m/>
    <x v="0"/>
    <x v="0"/>
    <x v="0"/>
    <s v="Change of use from B1 office to C3 residential."/>
    <s v="First Floor_x000d_300 - 302 Sandycombe Road_x000d_Richmond_x000d__x000d_"/>
    <s v="TW9 3NG"/>
    <m/>
    <m/>
    <m/>
    <m/>
    <m/>
    <m/>
    <m/>
    <m/>
    <n v="0"/>
    <m/>
    <m/>
    <n v="2"/>
    <m/>
    <m/>
    <m/>
    <m/>
    <m/>
    <m/>
    <n v="2"/>
    <n v="0"/>
    <n v="2"/>
    <n v="0"/>
    <n v="0"/>
    <n v="0"/>
    <n v="0"/>
    <n v="0"/>
    <n v="0"/>
    <n v="2"/>
    <n v="0"/>
    <n v="2"/>
    <n v="0"/>
    <n v="0"/>
    <n v="0"/>
    <n v="0"/>
    <n v="519061"/>
    <n v="176662"/>
    <s v="KWA"/>
  </r>
  <r>
    <s v="17/1286/VRC"/>
    <x v="0"/>
    <m/>
    <d v="2017-10-05T00:00:00"/>
    <d v="2017-12-09T00:00:00"/>
    <d v="2017-10-05T00:00:00"/>
    <d v="2019-08-19T00:00:00"/>
    <x v="1"/>
    <x v="1"/>
    <x v="0"/>
    <s v="Variation of approved drawing nos attached to 14/0914/FUL to allow for the development of Block B as two blocks and an increase in the overall number of units from 220 to 238 and minor changes to the riverside walkway._x000d_To allow changes to the internal lay"/>
    <s v="1 - 13 Ecko House &amp;  Flats 1 - 3, 13 Broom Road, Teddington Studios, Broom Road, Teddington"/>
    <s v="TW11"/>
    <m/>
    <m/>
    <m/>
    <m/>
    <m/>
    <m/>
    <m/>
    <m/>
    <n v="0"/>
    <s v="Y"/>
    <n v="4"/>
    <n v="11"/>
    <m/>
    <m/>
    <m/>
    <m/>
    <m/>
    <n v="15"/>
    <n v="15"/>
    <n v="4"/>
    <n v="11"/>
    <n v="0"/>
    <n v="0"/>
    <n v="0"/>
    <n v="0"/>
    <n v="0"/>
    <n v="0"/>
    <n v="15"/>
    <n v="15"/>
    <n v="0"/>
    <n v="0"/>
    <n v="0"/>
    <n v="0"/>
    <n v="0"/>
    <n v="516802"/>
    <n v="171333"/>
    <s v="TED"/>
  </r>
  <r>
    <s v="17/1286/VRC"/>
    <x v="0"/>
    <m/>
    <d v="2017-10-05T00:00:00"/>
    <d v="2017-12-09T00:00:00"/>
    <d v="2017-10-05T00:00:00"/>
    <d v="2019-12-06T00:00:00"/>
    <x v="1"/>
    <x v="0"/>
    <x v="0"/>
    <s v="Variation of approved drawing nos attached to 14/0914/FUL to allow for the development of Block B as two blocks and an increase in the overall number of units from 220 to 238 and minor changes to the riverside walkway._x000d_To allow changes to the internal lay"/>
    <s v="1 - 94 Camera House, (5 Pinewood Gardens), Teddington Studios, Broom Road, Teddington"/>
    <s v="TW11"/>
    <m/>
    <m/>
    <m/>
    <m/>
    <m/>
    <m/>
    <m/>
    <m/>
    <n v="0"/>
    <m/>
    <n v="15"/>
    <n v="55"/>
    <n v="23"/>
    <n v="0"/>
    <m/>
    <m/>
    <m/>
    <m/>
    <n v="93"/>
    <n v="15"/>
    <n v="55"/>
    <n v="23"/>
    <n v="0"/>
    <n v="0"/>
    <n v="0"/>
    <n v="0"/>
    <n v="0"/>
    <n v="93"/>
    <n v="93"/>
    <n v="0"/>
    <n v="0"/>
    <n v="0"/>
    <n v="0"/>
    <n v="0"/>
    <n v="516802"/>
    <n v="171333"/>
    <s v="TED"/>
  </r>
  <r>
    <s v="17/1286/VRC"/>
    <x v="0"/>
    <m/>
    <d v="2017-10-05T00:00:00"/>
    <d v="2017-12-09T00:00:00"/>
    <d v="2017-10-05T00:00:00"/>
    <d v="2019-04-26T00:00:00"/>
    <x v="1"/>
    <x v="0"/>
    <x v="0"/>
    <s v="Variation of approved drawing nos attached to 14/0914/FUL to allow for the development of Block B as two blocks and an increase in the overall number of units from 220 to 238 and minor changes to the riverside walkway._x000d_To allow changes to the internal lay"/>
    <s v="Haymarket House, Teddington Studios, Broom Road, Teddington_x000a__x000a_"/>
    <s v="TW11"/>
    <m/>
    <m/>
    <m/>
    <m/>
    <m/>
    <m/>
    <m/>
    <m/>
    <n v="0"/>
    <m/>
    <n v="8"/>
    <n v="10"/>
    <n v="29"/>
    <m/>
    <m/>
    <m/>
    <m/>
    <m/>
    <n v="47"/>
    <n v="8"/>
    <n v="10"/>
    <n v="29"/>
    <n v="0"/>
    <n v="0"/>
    <n v="0"/>
    <n v="0"/>
    <n v="0"/>
    <n v="47"/>
    <n v="47"/>
    <n v="0"/>
    <n v="0"/>
    <n v="0"/>
    <n v="0"/>
    <n v="0"/>
    <n v="516802"/>
    <n v="171333"/>
    <s v="TED"/>
  </r>
  <r>
    <s v="17/1286/VRC"/>
    <x v="0"/>
    <m/>
    <d v="2017-10-05T00:00:00"/>
    <d v="2017-12-09T00:00:00"/>
    <d v="2017-10-05T00:00:00"/>
    <d v="2020-05-15T00:00:00"/>
    <x v="0"/>
    <x v="0"/>
    <x v="0"/>
    <s v="Variation of approved drawing nos attached to 14/0914/FUL to allow for the development of Block B as two blocks and an increase in the overall number of units from 220 to 238 and minor changes to the riverside walkway._x000d_To allow changes to the internal lay"/>
    <s v="7 - 11 Broom Road, Teddington Studios, Broom Road, Teddington_x000a__x000a_"/>
    <s v="TW11"/>
    <m/>
    <m/>
    <m/>
    <m/>
    <m/>
    <m/>
    <m/>
    <m/>
    <n v="0"/>
    <m/>
    <m/>
    <m/>
    <m/>
    <n v="6"/>
    <m/>
    <m/>
    <m/>
    <m/>
    <n v="6"/>
    <n v="0"/>
    <n v="0"/>
    <n v="0"/>
    <n v="6"/>
    <n v="0"/>
    <n v="0"/>
    <n v="0"/>
    <n v="0"/>
    <n v="6"/>
    <n v="0"/>
    <n v="6"/>
    <n v="0"/>
    <n v="0"/>
    <n v="0"/>
    <n v="0"/>
    <n v="516802"/>
    <n v="171333"/>
    <s v="TED"/>
  </r>
  <r>
    <s v="17/1390/FUL"/>
    <x v="0"/>
    <m/>
    <d v="2018-11-15T00:00:00"/>
    <d v="2022-05-14T00:00:00"/>
    <m/>
    <m/>
    <x v="2"/>
    <x v="0"/>
    <x v="0"/>
    <s v="Demolition of builders storage building and erection of one bedroomed  2 storey detached dwellinghouse with basement."/>
    <s v="Land Adjacent To No 1_x000d_South Western Road_x000d_Twickenham_x000d__x000d_"/>
    <s v="TW1 1LG"/>
    <m/>
    <m/>
    <m/>
    <m/>
    <m/>
    <m/>
    <m/>
    <m/>
    <n v="0"/>
    <m/>
    <n v="1"/>
    <m/>
    <m/>
    <m/>
    <m/>
    <m/>
    <m/>
    <m/>
    <n v="1"/>
    <n v="1"/>
    <n v="0"/>
    <n v="0"/>
    <n v="0"/>
    <n v="0"/>
    <n v="0"/>
    <n v="0"/>
    <n v="0"/>
    <n v="1"/>
    <n v="0"/>
    <n v="0"/>
    <n v="0.25"/>
    <n v="0.25"/>
    <n v="0.25"/>
    <n v="0.25"/>
    <n v="516598"/>
    <n v="174330"/>
    <s v="STM"/>
  </r>
  <r>
    <s v="17/1453/FUL"/>
    <x v="1"/>
    <m/>
    <d v="2018-04-24T00:00:00"/>
    <d v="2021-04-24T00:00:00"/>
    <d v="2019-10-03T00:00:00"/>
    <m/>
    <x v="0"/>
    <x v="0"/>
    <x v="0"/>
    <s v="Change of use of premises to live/work unit (mixed C3/B1(c) (sui generis)).  First floor extension. Erection of timber screening to existing roof terrace. Alterations to existing elevations."/>
    <s v="100 Colne Road_x000d_Twickenham_x000d_TW2 6QE_x000d_"/>
    <s v="TW2 6QE"/>
    <m/>
    <m/>
    <m/>
    <m/>
    <m/>
    <m/>
    <m/>
    <m/>
    <n v="0"/>
    <m/>
    <n v="1"/>
    <m/>
    <m/>
    <m/>
    <m/>
    <m/>
    <m/>
    <m/>
    <n v="1"/>
    <n v="1"/>
    <n v="0"/>
    <n v="0"/>
    <n v="0"/>
    <n v="0"/>
    <n v="0"/>
    <n v="0"/>
    <n v="0"/>
    <n v="1"/>
    <n v="0"/>
    <n v="1"/>
    <n v="0"/>
    <n v="0"/>
    <n v="0"/>
    <n v="0"/>
    <n v="515313"/>
    <n v="173179"/>
    <s v="SOT"/>
  </r>
  <r>
    <s v="17/1550/FUL"/>
    <x v="0"/>
    <m/>
    <d v="2018-07-09T00:00:00"/>
    <d v="2021-07-09T00:00:00"/>
    <m/>
    <m/>
    <x v="2"/>
    <x v="0"/>
    <x v="0"/>
    <s v="Demolition of existing building and erection of part two storey/part four storey building to provide 9 residential flats (6 x one bed, 3 x two bed) and new basement level to facilitate provision of underground parking and associated hard and soft landscap"/>
    <s v="The Firs_x000d_Church Grove_x000d_Hampton Wick_x000d_Kingston Upon Thames_x000d_KT1 4AL_x000d_"/>
    <s v="KT1 4AL"/>
    <m/>
    <m/>
    <n v="1"/>
    <m/>
    <m/>
    <m/>
    <m/>
    <m/>
    <n v="1"/>
    <m/>
    <n v="6"/>
    <n v="3"/>
    <m/>
    <m/>
    <m/>
    <m/>
    <m/>
    <m/>
    <n v="9"/>
    <n v="6"/>
    <n v="3"/>
    <n v="-1"/>
    <n v="0"/>
    <n v="0"/>
    <n v="0"/>
    <n v="0"/>
    <n v="0"/>
    <n v="8"/>
    <n v="0"/>
    <n v="0"/>
    <n v="2"/>
    <n v="2"/>
    <n v="2"/>
    <n v="2"/>
    <n v="517393"/>
    <n v="169491"/>
    <s v="HWI"/>
  </r>
  <r>
    <s v="17/1621/FUL"/>
    <x v="1"/>
    <m/>
    <d v="2017-10-09T00:00:00"/>
    <d v="2021-04-03T00:00:00"/>
    <d v="2019-09-05T00:00:00"/>
    <d v="2019-10-29T00:00:00"/>
    <x v="1"/>
    <x v="0"/>
    <x v="0"/>
    <s v="Conversion of First Floor Offices (B1) to Residential (C3) and Remodelling of Second Floor Flat."/>
    <s v="3 Union Court_x000d_Sheen Road_x000d_Richmond_x000d__x000d_"/>
    <s v="TW9"/>
    <m/>
    <m/>
    <m/>
    <m/>
    <m/>
    <m/>
    <m/>
    <m/>
    <n v="0"/>
    <m/>
    <n v="1"/>
    <m/>
    <m/>
    <m/>
    <m/>
    <m/>
    <m/>
    <m/>
    <n v="1"/>
    <n v="1"/>
    <n v="0"/>
    <n v="0"/>
    <n v="0"/>
    <n v="0"/>
    <n v="0"/>
    <n v="0"/>
    <n v="0"/>
    <n v="1"/>
    <n v="1"/>
    <n v="0"/>
    <n v="0"/>
    <n v="0"/>
    <n v="0"/>
    <n v="0"/>
    <n v="518053"/>
    <n v="174903"/>
    <s v="SRW"/>
  </r>
  <r>
    <s v="17/1782/FUL"/>
    <x v="0"/>
    <m/>
    <d v="2019-01-14T00:00:00"/>
    <d v="2022-01-14T00:00:00"/>
    <m/>
    <m/>
    <x v="2"/>
    <x v="0"/>
    <x v="0"/>
    <s v="Demolition of existing two-storey detached dwelling with basement, and construction of new three-storey detached dwelling with basement."/>
    <s v="8 Atbara Road_x000d_Teddington_x000d_TW11 9PD"/>
    <s v="TW11 9PD"/>
    <m/>
    <n v="1"/>
    <m/>
    <m/>
    <m/>
    <m/>
    <m/>
    <m/>
    <n v="1"/>
    <m/>
    <m/>
    <m/>
    <m/>
    <m/>
    <n v="1"/>
    <m/>
    <m/>
    <m/>
    <n v="1"/>
    <n v="0"/>
    <n v="-1"/>
    <n v="0"/>
    <n v="0"/>
    <n v="1"/>
    <n v="0"/>
    <n v="0"/>
    <n v="0"/>
    <n v="0"/>
    <n v="0"/>
    <n v="0"/>
    <n v="0"/>
    <n v="0"/>
    <n v="0"/>
    <n v="0"/>
    <n v="516874"/>
    <n v="170756"/>
    <s v="HWI"/>
  </r>
  <r>
    <s v="17/1937/FUL"/>
    <x v="1"/>
    <m/>
    <d v="2018-09-13T00:00:00"/>
    <d v="2021-09-13T00:00:00"/>
    <d v="2019-10-01T00:00:00"/>
    <m/>
    <x v="0"/>
    <x v="0"/>
    <x v="0"/>
    <s v="Demolition of the existing coach houses to allow for the erection of two dwellinghouses (1x 2b 4p and 1x 2b 3p) with internal cycle and refuse/recycle storages."/>
    <s v="2 - 3 Stable Mews_x000d_Twickenham_x000d__x000d_"/>
    <s v="TW1 4DN"/>
    <m/>
    <m/>
    <m/>
    <m/>
    <m/>
    <m/>
    <m/>
    <m/>
    <n v="0"/>
    <m/>
    <m/>
    <n v="2"/>
    <m/>
    <m/>
    <m/>
    <m/>
    <m/>
    <m/>
    <n v="2"/>
    <n v="0"/>
    <n v="2"/>
    <n v="0"/>
    <n v="0"/>
    <n v="0"/>
    <n v="0"/>
    <n v="0"/>
    <n v="0"/>
    <n v="2"/>
    <n v="0"/>
    <n v="2"/>
    <n v="0"/>
    <n v="0"/>
    <n v="0"/>
    <n v="0"/>
    <n v="515790"/>
    <n v="173166"/>
    <s v="SOT"/>
  </r>
  <r>
    <s v="17/1996/FUL"/>
    <x v="0"/>
    <m/>
    <d v="2017-11-28T00:00:00"/>
    <d v="2020-11-28T00:00:00"/>
    <d v="2019-02-01T00:00:00"/>
    <m/>
    <x v="0"/>
    <x v="0"/>
    <x v="0"/>
    <s v="Demolition of existing outbuildings and construction of 2 No. detached dwellinghouses."/>
    <s v="49 Clifford Avenue_x000d_East Sheen_x000d_London_x000d_SW14 7BW"/>
    <s v="SW14 7BW"/>
    <m/>
    <m/>
    <m/>
    <m/>
    <m/>
    <m/>
    <m/>
    <m/>
    <n v="0"/>
    <m/>
    <m/>
    <m/>
    <m/>
    <n v="2"/>
    <m/>
    <m/>
    <m/>
    <m/>
    <n v="2"/>
    <n v="0"/>
    <n v="0"/>
    <n v="0"/>
    <n v="2"/>
    <n v="0"/>
    <n v="0"/>
    <n v="0"/>
    <n v="0"/>
    <n v="2"/>
    <n v="0"/>
    <n v="2"/>
    <n v="0"/>
    <n v="0"/>
    <n v="0"/>
    <n v="0"/>
    <n v="519840"/>
    <n v="175428"/>
    <s v="NRW"/>
  </r>
  <r>
    <s v="17/2314/FUL"/>
    <x v="0"/>
    <m/>
    <d v="2018-04-26T00:00:00"/>
    <d v="2021-04-26T00:00:00"/>
    <m/>
    <m/>
    <x v="2"/>
    <x v="0"/>
    <x v="0"/>
    <s v="Demolition of the existing two storey detached house and replacement with a new  built three storey detached house with basement with associated hard and soft landscaping."/>
    <s v="34 Courtlands Avenue_x000d_Hampton_x000d_TW12 3NT"/>
    <s v="TW12 3NT"/>
    <m/>
    <m/>
    <m/>
    <n v="1"/>
    <m/>
    <m/>
    <m/>
    <m/>
    <n v="1"/>
    <m/>
    <m/>
    <m/>
    <m/>
    <m/>
    <n v="1"/>
    <m/>
    <m/>
    <m/>
    <n v="1"/>
    <n v="0"/>
    <n v="0"/>
    <n v="0"/>
    <n v="-1"/>
    <n v="1"/>
    <n v="0"/>
    <n v="0"/>
    <n v="0"/>
    <n v="0"/>
    <n v="0"/>
    <n v="0"/>
    <n v="0"/>
    <n v="0"/>
    <n v="0"/>
    <n v="0"/>
    <n v="512725"/>
    <n v="170606"/>
    <s v="HNN"/>
  </r>
  <r>
    <s v="17/2488/FUL"/>
    <x v="0"/>
    <m/>
    <d v="2017-08-25T00:00:00"/>
    <d v="2021-04-06T00:00:00"/>
    <d v="2018-12-01T00:00:00"/>
    <m/>
    <x v="0"/>
    <x v="0"/>
    <x v="0"/>
    <s v="Replacement dwellinghouse with associated landscaping, boundary treatment and summer house."/>
    <s v="32 Fife Road_x000d_East Sheen_x000d_London_x000d_SW14 7EL"/>
    <s v="SW14 7EL"/>
    <m/>
    <m/>
    <m/>
    <m/>
    <n v="1"/>
    <m/>
    <m/>
    <m/>
    <n v="1"/>
    <m/>
    <m/>
    <m/>
    <m/>
    <m/>
    <m/>
    <n v="1"/>
    <m/>
    <m/>
    <n v="1"/>
    <n v="0"/>
    <n v="0"/>
    <n v="0"/>
    <n v="0"/>
    <n v="-1"/>
    <n v="1"/>
    <n v="0"/>
    <n v="0"/>
    <n v="0"/>
    <n v="0"/>
    <n v="0"/>
    <n v="0"/>
    <n v="0"/>
    <n v="0"/>
    <n v="0"/>
    <n v="520119"/>
    <n v="174521"/>
    <s v="EAS"/>
  </r>
  <r>
    <s v="17/2532/GPD15"/>
    <x v="1"/>
    <s v="PA"/>
    <d v="2017-08-09T00:00:00"/>
    <d v="2020-08-09T00:00:00"/>
    <m/>
    <m/>
    <x v="2"/>
    <x v="0"/>
    <x v="0"/>
    <s v="Prior approval for the change of use from office B1(a) to residential (C3) in the form of 5 no. units."/>
    <s v="The Coach House 273A Sandycombe Road Richmond TW9 3LU"/>
    <s v="TW9 3LU"/>
    <m/>
    <m/>
    <m/>
    <m/>
    <m/>
    <m/>
    <m/>
    <m/>
    <n v="0"/>
    <m/>
    <n v="5"/>
    <m/>
    <m/>
    <m/>
    <m/>
    <m/>
    <m/>
    <m/>
    <n v="5"/>
    <n v="5"/>
    <n v="0"/>
    <n v="0"/>
    <n v="0"/>
    <n v="0"/>
    <n v="0"/>
    <n v="0"/>
    <n v="0"/>
    <n v="5"/>
    <n v="0"/>
    <n v="0"/>
    <n v="1.25"/>
    <n v="1.25"/>
    <n v="1.25"/>
    <n v="1.25"/>
    <n v="519113"/>
    <n v="176411"/>
    <s v="KWA"/>
  </r>
  <r>
    <s v="17/2534/FUL"/>
    <x v="2"/>
    <m/>
    <d v="2018-02-22T00:00:00"/>
    <d v="2021-02-22T00:00:00"/>
    <d v="2019-03-01T00:00:00"/>
    <d v="2020-03-25T00:00:00"/>
    <x v="1"/>
    <x v="0"/>
    <x v="0"/>
    <s v="Creation of a single storey rear and side extension and conversion of the two lower flats and upper maisonette into a single dwelling house"/>
    <s v="1 Royston Road_x000d_Richmond_x000d__x000d_"/>
    <s v="TW10 6LT"/>
    <n v="2"/>
    <n v="1"/>
    <m/>
    <m/>
    <m/>
    <m/>
    <m/>
    <m/>
    <n v="3"/>
    <m/>
    <m/>
    <m/>
    <m/>
    <m/>
    <n v="1"/>
    <m/>
    <m/>
    <m/>
    <n v="1"/>
    <n v="-2"/>
    <n v="-1"/>
    <n v="0"/>
    <n v="0"/>
    <n v="1"/>
    <n v="0"/>
    <n v="0"/>
    <n v="0"/>
    <n v="-2"/>
    <n v="-2"/>
    <n v="0"/>
    <n v="0"/>
    <n v="0"/>
    <n v="0"/>
    <n v="0"/>
    <n v="518396"/>
    <n v="174632"/>
    <s v="SRW"/>
  </r>
  <r>
    <s v="17/2586/FUL"/>
    <x v="2"/>
    <m/>
    <d v="2017-09-27T00:00:00"/>
    <d v="2020-09-27T00:00:00"/>
    <m/>
    <m/>
    <x v="2"/>
    <x v="0"/>
    <x v="0"/>
    <s v="Change of use from 2 no. flats back to a single family dwelling house."/>
    <s v="First Floor Flat_x000d_18 Percival Road_x000d_East Sheen_x000d_London_x000d_SW14 7QE_x000d_"/>
    <s v="SW14 7QE"/>
    <n v="2"/>
    <m/>
    <m/>
    <m/>
    <m/>
    <m/>
    <m/>
    <m/>
    <n v="2"/>
    <m/>
    <m/>
    <m/>
    <n v="1"/>
    <m/>
    <m/>
    <m/>
    <m/>
    <m/>
    <n v="1"/>
    <n v="-2"/>
    <n v="0"/>
    <n v="1"/>
    <n v="0"/>
    <n v="0"/>
    <n v="0"/>
    <n v="0"/>
    <n v="0"/>
    <n v="-1"/>
    <n v="0"/>
    <n v="0"/>
    <n v="-0.25"/>
    <n v="-0.25"/>
    <n v="-0.25"/>
    <n v="-0.25"/>
    <n v="520088"/>
    <n v="175029"/>
    <s v="EAS"/>
  </r>
  <r>
    <s v="17/2597/GPD15"/>
    <x v="1"/>
    <s v="PA"/>
    <d v="2017-08-30T00:00:00"/>
    <d v="2020-08-30T00:00:00"/>
    <m/>
    <m/>
    <x v="2"/>
    <x v="0"/>
    <x v="0"/>
    <s v="Conversion of East and West House from B1(a) offices to 1 x 2 bed house (C3) (West House) and 2 x 2 bed flats (C3) (East House)."/>
    <s v="West House 108 And East House 109_x000d_South Worple Way_x000d_East Sheen_x000d_London_x000d__x000d_"/>
    <s v="SW14 8ND"/>
    <m/>
    <m/>
    <m/>
    <m/>
    <m/>
    <m/>
    <m/>
    <m/>
    <n v="0"/>
    <m/>
    <m/>
    <n v="3"/>
    <m/>
    <m/>
    <m/>
    <m/>
    <m/>
    <m/>
    <n v="3"/>
    <n v="0"/>
    <n v="3"/>
    <n v="0"/>
    <n v="0"/>
    <n v="0"/>
    <n v="0"/>
    <n v="0"/>
    <n v="0"/>
    <n v="3"/>
    <n v="0"/>
    <n v="0"/>
    <n v="0.75"/>
    <n v="0.75"/>
    <n v="0.75"/>
    <n v="0.75"/>
    <n v="520541"/>
    <n v="175760"/>
    <s v="EAS"/>
  </r>
  <r>
    <s v="17/2680/FUL"/>
    <x v="0"/>
    <m/>
    <d v="2017-12-11T00:00:00"/>
    <d v="2021-03-14T00:00:00"/>
    <m/>
    <m/>
    <x v="2"/>
    <x v="0"/>
    <x v="0"/>
    <s v="Demolition of existing detached house and erection of 3no. new residential units comprising 2x 4 bedroom semi detached houses and 1x detached 5 bedroom house, together with associated landscaping and parking"/>
    <s v="4 Warwick Close_x000d_Hampton_x000d_TW12 2TY"/>
    <s v="TW12 2TY"/>
    <m/>
    <m/>
    <m/>
    <n v="1"/>
    <m/>
    <m/>
    <m/>
    <m/>
    <n v="1"/>
    <m/>
    <m/>
    <m/>
    <m/>
    <n v="2"/>
    <n v="1"/>
    <m/>
    <m/>
    <m/>
    <n v="3"/>
    <n v="0"/>
    <n v="0"/>
    <n v="0"/>
    <n v="1"/>
    <n v="1"/>
    <n v="0"/>
    <n v="0"/>
    <n v="0"/>
    <n v="2"/>
    <n v="0"/>
    <n v="0"/>
    <n v="0.5"/>
    <n v="0.5"/>
    <n v="0.5"/>
    <n v="0.5"/>
    <n v="514169"/>
    <n v="170167"/>
    <s v="HTN"/>
  </r>
  <r>
    <s v="17/2693/GPD15"/>
    <x v="1"/>
    <s v="PA"/>
    <d v="2017-09-08T00:00:00"/>
    <d v="2020-09-08T00:00:00"/>
    <m/>
    <m/>
    <x v="2"/>
    <x v="0"/>
    <x v="0"/>
    <s v="Change of use from Class B1(a) office to Class C3 residential."/>
    <s v="246 Upper Richmond Road West_x000d_East Sheen_x000d_London_x000d_SW14 8AG_x000d_"/>
    <s v="SW14 8AG"/>
    <m/>
    <m/>
    <m/>
    <m/>
    <m/>
    <m/>
    <m/>
    <m/>
    <n v="0"/>
    <m/>
    <n v="1"/>
    <m/>
    <m/>
    <m/>
    <m/>
    <m/>
    <m/>
    <m/>
    <n v="1"/>
    <n v="1"/>
    <n v="0"/>
    <n v="0"/>
    <n v="0"/>
    <n v="0"/>
    <n v="0"/>
    <n v="0"/>
    <n v="0"/>
    <n v="1"/>
    <n v="0"/>
    <n v="0"/>
    <n v="0.25"/>
    <n v="0.25"/>
    <n v="0.25"/>
    <n v="0.25"/>
    <n v="520531"/>
    <n v="175416"/>
    <s v="EAS"/>
  </r>
  <r>
    <s v="17/2769/FUL"/>
    <x v="0"/>
    <m/>
    <d v="2018-04-13T00:00:00"/>
    <d v="2021-04-13T00:00:00"/>
    <d v="2018-11-30T00:00:00"/>
    <m/>
    <x v="0"/>
    <x v="0"/>
    <x v="0"/>
    <s v="Demolition of existing detached dwelling and construction of a new 2 storey, 5 bedroom dwelling."/>
    <s v="54 Sandy Lane_x000d_Petersham_x000d_Richmond_x000d_TW10 7EL_x000d_"/>
    <s v="TW10 7EL"/>
    <m/>
    <m/>
    <n v="1"/>
    <m/>
    <m/>
    <m/>
    <m/>
    <m/>
    <n v="1"/>
    <m/>
    <m/>
    <m/>
    <m/>
    <m/>
    <n v="1"/>
    <m/>
    <m/>
    <m/>
    <n v="1"/>
    <n v="0"/>
    <n v="0"/>
    <n v="-1"/>
    <n v="0"/>
    <n v="1"/>
    <n v="0"/>
    <n v="0"/>
    <n v="0"/>
    <n v="0"/>
    <n v="0"/>
    <n v="0"/>
    <n v="0"/>
    <n v="0"/>
    <n v="0"/>
    <n v="0"/>
    <n v="517655"/>
    <n v="172610"/>
    <s v="HPR"/>
  </r>
  <r>
    <s v="17/2779/NMA"/>
    <x v="0"/>
    <m/>
    <d v="2018-03-09T00:00:00"/>
    <d v="2021-03-09T00:00:00"/>
    <d v="2016-05-02T00:00:00"/>
    <d v="2020-03-31T00:00:00"/>
    <x v="1"/>
    <x v="0"/>
    <x v="0"/>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m/>
    <m/>
    <n v="4"/>
    <n v="6"/>
    <m/>
    <m/>
    <m/>
    <m/>
    <n v="10"/>
    <n v="0"/>
    <n v="0"/>
    <n v="4"/>
    <n v="6"/>
    <n v="0"/>
    <n v="0"/>
    <n v="0"/>
    <n v="0"/>
    <n v="10"/>
    <n v="10"/>
    <n v="0"/>
    <n v="0"/>
    <n v="0"/>
    <n v="0"/>
    <n v="0"/>
    <n v="518534"/>
    <n v="171320"/>
    <s v="HPR"/>
  </r>
  <r>
    <s v="17/2779/NMA"/>
    <x v="0"/>
    <m/>
    <d v="2018-03-09T00:00:00"/>
    <d v="2021-03-09T00:00:00"/>
    <d v="2016-05-02T00:00:00"/>
    <d v="2020-03-31T00:00:00"/>
    <x v="1"/>
    <x v="0"/>
    <x v="0"/>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n v="1"/>
    <n v="4"/>
    <n v="2"/>
    <m/>
    <m/>
    <m/>
    <m/>
    <m/>
    <n v="7"/>
    <n v="1"/>
    <n v="4"/>
    <n v="2"/>
    <n v="0"/>
    <n v="0"/>
    <n v="0"/>
    <n v="0"/>
    <n v="0"/>
    <n v="7"/>
    <n v="7"/>
    <n v="0"/>
    <n v="0"/>
    <n v="0"/>
    <n v="0"/>
    <n v="0"/>
    <n v="518534"/>
    <n v="171320"/>
    <s v="HPR"/>
  </r>
  <r>
    <s v="17/2872/FUL"/>
    <x v="0"/>
    <m/>
    <d v="2019-05-30T00:00:00"/>
    <d v="2022-05-20T00:00:00"/>
    <m/>
    <m/>
    <x v="2"/>
    <x v="0"/>
    <x v="0"/>
    <s v="33 Wensleydale Road Hampton TW12 2LP"/>
    <s v="Erection of a one and a half storey, three-bedroom house in the rear garden of 33 (sited to rear of 35-35a) Wensleydale Road, with accommodation at basement level, associated hard and soft landscaping, 4 no.parking, refuse/recycling and cycle stores."/>
    <s v="TW12 2LP"/>
    <m/>
    <m/>
    <m/>
    <m/>
    <m/>
    <m/>
    <m/>
    <m/>
    <n v="0"/>
    <m/>
    <m/>
    <m/>
    <n v="1"/>
    <m/>
    <m/>
    <m/>
    <m/>
    <m/>
    <n v="1"/>
    <n v="0"/>
    <n v="0"/>
    <n v="1"/>
    <n v="0"/>
    <n v="0"/>
    <n v="0"/>
    <n v="0"/>
    <n v="0"/>
    <n v="1"/>
    <n v="0"/>
    <n v="0"/>
    <n v="0.25"/>
    <n v="0.25"/>
    <n v="0.25"/>
    <n v="0.25"/>
    <n v="513537"/>
    <n v="170046"/>
    <s v="HTN"/>
  </r>
  <r>
    <s v="17/2939/FUL"/>
    <x v="1"/>
    <m/>
    <d v="2017-11-09T00:00:00"/>
    <d v="2020-11-09T00:00:00"/>
    <d v="2018-09-04T00:00:00"/>
    <m/>
    <x v="0"/>
    <x v="0"/>
    <x v="0"/>
    <s v="Part conversion of rear shop unit and single storey side/rear extension to form a studio flat._x000d_"/>
    <s v="54 White Hart Lane_x000d_Barnes_x000d_London_x000d_SW13 0PZ_x000d_"/>
    <s v="SW13 0PZ"/>
    <m/>
    <m/>
    <m/>
    <m/>
    <m/>
    <m/>
    <m/>
    <m/>
    <n v="0"/>
    <m/>
    <n v="1"/>
    <m/>
    <m/>
    <m/>
    <m/>
    <m/>
    <m/>
    <m/>
    <n v="1"/>
    <n v="1"/>
    <n v="0"/>
    <n v="0"/>
    <n v="0"/>
    <n v="0"/>
    <n v="0"/>
    <n v="0"/>
    <n v="0"/>
    <n v="1"/>
    <n v="0"/>
    <n v="1"/>
    <n v="0"/>
    <n v="0"/>
    <n v="0"/>
    <n v="0"/>
    <n v="521310"/>
    <n v="175864"/>
    <s v="MBC"/>
  </r>
  <r>
    <s v="17/2957/FUL"/>
    <x v="2"/>
    <m/>
    <d v="2017-12-20T00:00:00"/>
    <d v="2020-12-20T00:00:00"/>
    <m/>
    <m/>
    <x v="2"/>
    <x v="0"/>
    <x v="0"/>
    <s v="Formation of additional floor of accommodation in the form of a mansard style roof extension to facilitate the conversion of existing first floor 3 bedroom flat into 2x1 bedroom flats and provision of 2x1 bedroom flats at second floor level through the ma"/>
    <s v="4A New Broadway_x000d_Hampton Hill_x000d_Hampton_x000d_TW12 1JG_x000d_"/>
    <s v="TW12 1JG"/>
    <m/>
    <m/>
    <n v="1"/>
    <m/>
    <m/>
    <m/>
    <m/>
    <m/>
    <n v="1"/>
    <m/>
    <n v="4"/>
    <m/>
    <m/>
    <m/>
    <m/>
    <m/>
    <m/>
    <m/>
    <n v="4"/>
    <n v="4"/>
    <n v="0"/>
    <n v="-1"/>
    <n v="0"/>
    <n v="0"/>
    <n v="0"/>
    <n v="0"/>
    <n v="0"/>
    <n v="3"/>
    <n v="0"/>
    <n v="0"/>
    <n v="0.75"/>
    <n v="0.75"/>
    <n v="0.75"/>
    <n v="0.75"/>
    <n v="514558"/>
    <n v="171264"/>
    <s v="FHH"/>
  </r>
  <r>
    <s v="17/2995/FUL"/>
    <x v="1"/>
    <m/>
    <d v="2018-04-24T00:00:00"/>
    <d v="2021-04-24T00:00:00"/>
    <d v="2019-01-31T00:00:00"/>
    <d v="2019-04-10T00:00:00"/>
    <x v="1"/>
    <x v="0"/>
    <x v="0"/>
    <s v="Change of use from a House in Multiple Occupation (Use Class C4) to create three self-contained flats (Use Class C3).  Installation of rear conservation rooflight, side ground floor window and replacement windows."/>
    <s v="24 Larkfield Road_x000d_Richmond_x000d__x000d_"/>
    <s v="TW9 2PF"/>
    <n v="1"/>
    <m/>
    <m/>
    <m/>
    <n v="1"/>
    <m/>
    <m/>
    <m/>
    <n v="2"/>
    <m/>
    <n v="1"/>
    <n v="2"/>
    <m/>
    <m/>
    <m/>
    <m/>
    <m/>
    <m/>
    <n v="3"/>
    <n v="0"/>
    <n v="2"/>
    <n v="0"/>
    <n v="0"/>
    <n v="-1"/>
    <n v="0"/>
    <n v="0"/>
    <n v="0"/>
    <n v="1"/>
    <n v="1"/>
    <n v="0"/>
    <n v="0"/>
    <n v="0"/>
    <n v="0"/>
    <n v="0"/>
    <n v="518267"/>
    <n v="175282"/>
    <s v="NRW"/>
  </r>
  <r>
    <s v="17/3001/GPD16"/>
    <x v="1"/>
    <s v="PA"/>
    <d v="2017-09-27T00:00:00"/>
    <d v="2021-06-07T00:00:00"/>
    <m/>
    <m/>
    <x v="2"/>
    <x v="0"/>
    <x v="0"/>
    <s v="Change of use from B8 (storage) to C3 (residential use) to create a 1 bedroom unit."/>
    <s v="Unit 3 Plough Lane Teddington_x000a__x000a_"/>
    <s v="TW11 9BN"/>
    <m/>
    <m/>
    <m/>
    <m/>
    <m/>
    <m/>
    <m/>
    <m/>
    <n v="0"/>
    <m/>
    <n v="1"/>
    <m/>
    <m/>
    <m/>
    <m/>
    <m/>
    <m/>
    <n v="0"/>
    <n v="1"/>
    <n v="1"/>
    <n v="0"/>
    <n v="0"/>
    <n v="0"/>
    <n v="0"/>
    <n v="0"/>
    <n v="0"/>
    <n v="0"/>
    <n v="1"/>
    <n v="0"/>
    <n v="0.5"/>
    <n v="0.5"/>
    <n v="0"/>
    <n v="0"/>
    <n v="0"/>
    <n v="516215"/>
    <n v="171077"/>
    <s v="TED"/>
  </r>
  <r>
    <s v="17/3003/GPD16"/>
    <x v="1"/>
    <s v="PA"/>
    <d v="2017-09-27T00:00:00"/>
    <d v="2021-06-07T00:00:00"/>
    <m/>
    <m/>
    <x v="2"/>
    <x v="0"/>
    <x v="0"/>
    <s v="Change of use from B8 (storage) to C3 (residential) to create 2 Studio units."/>
    <s v="Unit 4 To 5A_x000d_Plough Lane_x000d_Teddington_x000d__x000d_"/>
    <s v="TW11 9BN"/>
    <m/>
    <m/>
    <m/>
    <m/>
    <m/>
    <m/>
    <m/>
    <m/>
    <n v="0"/>
    <m/>
    <n v="2"/>
    <m/>
    <m/>
    <m/>
    <m/>
    <m/>
    <m/>
    <n v="0"/>
    <n v="2"/>
    <n v="2"/>
    <n v="0"/>
    <n v="0"/>
    <n v="0"/>
    <n v="0"/>
    <n v="0"/>
    <n v="0"/>
    <n v="0"/>
    <n v="2"/>
    <n v="0"/>
    <n v="0.5"/>
    <n v="0.5"/>
    <n v="0"/>
    <n v="0"/>
    <n v="0"/>
    <n v="516224"/>
    <n v="171078"/>
    <s v="TED"/>
  </r>
  <r>
    <s v="17/3054/FUL"/>
    <x v="0"/>
    <m/>
    <d v="2018-10-30T00:00:00"/>
    <d v="2021-10-30T00:00:00"/>
    <m/>
    <m/>
    <x v="2"/>
    <x v="0"/>
    <x v="0"/>
    <s v="Demolition of existing garages and erection of a pair of two-storey, 3-bedroom semi-detached houses (2 no.), with associated landscaping and 4 off-street parking bays."/>
    <s v="Garage Site _x000d_Marys Terrace_x000d_Twickenham_x000d_TW1 3JB"/>
    <s v="TW1 3JB"/>
    <m/>
    <m/>
    <m/>
    <m/>
    <m/>
    <m/>
    <m/>
    <m/>
    <n v="0"/>
    <m/>
    <m/>
    <m/>
    <n v="2"/>
    <m/>
    <m/>
    <m/>
    <m/>
    <m/>
    <n v="2"/>
    <n v="0"/>
    <n v="0"/>
    <n v="2"/>
    <n v="0"/>
    <n v="0"/>
    <n v="0"/>
    <n v="0"/>
    <n v="0"/>
    <n v="2"/>
    <n v="0"/>
    <n v="0"/>
    <n v="0.5"/>
    <n v="0.5"/>
    <n v="0.5"/>
    <n v="0.5"/>
    <n v="516182"/>
    <n v="173653"/>
    <s v="TWR"/>
  </r>
  <r>
    <s v="17/3077/FUL"/>
    <x v="0"/>
    <m/>
    <d v="2018-03-15T00:00:00"/>
    <d v="2021-03-15T00:00:00"/>
    <d v="2020-05-04T00:00:00"/>
    <m/>
    <x v="2"/>
    <x v="0"/>
    <x v="0"/>
    <s v="Erection of a 3 storey dwellinghouse with accommodation at basement level, associated landscaping works and rear outbuilding for garage."/>
    <s v="4 Church Street_x000d_Twickenham_x000d_TW1 3NJ"/>
    <s v="TW1 3NJ"/>
    <m/>
    <m/>
    <m/>
    <m/>
    <m/>
    <m/>
    <m/>
    <m/>
    <n v="0"/>
    <m/>
    <m/>
    <m/>
    <m/>
    <n v="1"/>
    <m/>
    <m/>
    <m/>
    <m/>
    <n v="1"/>
    <n v="0"/>
    <n v="0"/>
    <n v="0"/>
    <n v="1"/>
    <n v="0"/>
    <n v="0"/>
    <n v="0"/>
    <n v="0"/>
    <n v="1"/>
    <n v="0"/>
    <n v="1"/>
    <n v="0"/>
    <n v="0"/>
    <n v="0"/>
    <n v="0"/>
    <n v="516426"/>
    <n v="173349"/>
    <s v="TWR"/>
  </r>
  <r>
    <s v="17/3132/FUL"/>
    <x v="0"/>
    <m/>
    <d v="2018-10-16T00:00:00"/>
    <d v="2021-10-16T00:00:00"/>
    <d v="2019-02-05T00:00:00"/>
    <d v="2020-03-31T00:00:00"/>
    <x v="1"/>
    <x v="0"/>
    <x v="0"/>
    <s v="Demolition of existing garage and construction of a two-storey, 3-bedroom house, with accommodation in the roof space. Formation of new vehicular access and 1 off-street parking space in front on no.22."/>
    <s v="22 Vivienne Close_x000a_Twickenham_x000a_TW1 2JX"/>
    <s v="TW1 2JX"/>
    <m/>
    <m/>
    <m/>
    <m/>
    <m/>
    <m/>
    <m/>
    <m/>
    <n v="0"/>
    <m/>
    <m/>
    <m/>
    <n v="1"/>
    <m/>
    <m/>
    <m/>
    <m/>
    <m/>
    <n v="1"/>
    <n v="0"/>
    <n v="0"/>
    <n v="1"/>
    <n v="0"/>
    <n v="0"/>
    <n v="0"/>
    <n v="0"/>
    <n v="0"/>
    <n v="1"/>
    <n v="1"/>
    <n v="0"/>
    <n v="0"/>
    <n v="0"/>
    <n v="0"/>
    <n v="0"/>
    <n v="517531"/>
    <n v="174067"/>
    <s v="TWR"/>
  </r>
  <r>
    <s v="17/3265/FUL"/>
    <x v="0"/>
    <m/>
    <d v="2018-01-15T00:00:00"/>
    <d v="2021-01-15T00:00:00"/>
    <m/>
    <m/>
    <x v="2"/>
    <x v="0"/>
    <x v="0"/>
    <s v="Demolition of existing detached house and erection of a new detached single family dwellinghouse."/>
    <s v="Lestock House_x000d_73B Castelnau_x000d_Barnes_x000d_London_x000d_SW13 9RT_x000d_"/>
    <s v="SW13 9RT"/>
    <m/>
    <m/>
    <n v="1"/>
    <m/>
    <m/>
    <m/>
    <m/>
    <m/>
    <n v="1"/>
    <m/>
    <m/>
    <m/>
    <m/>
    <m/>
    <n v="1"/>
    <m/>
    <m/>
    <m/>
    <n v="1"/>
    <n v="0"/>
    <n v="0"/>
    <n v="-1"/>
    <n v="0"/>
    <n v="1"/>
    <n v="0"/>
    <n v="0"/>
    <n v="0"/>
    <n v="0"/>
    <n v="0"/>
    <n v="0"/>
    <n v="0"/>
    <n v="0"/>
    <n v="0"/>
    <n v="0"/>
    <n v="522475"/>
    <n v="177141"/>
    <s v="BAR"/>
  </r>
  <r>
    <s v="17/3347/FUL"/>
    <x v="0"/>
    <m/>
    <d v="2018-07-25T00:00:00"/>
    <d v="2021-07-25T00:00:00"/>
    <d v="2018-11-01T00:00:00"/>
    <d v="2019-12-02T00:00:00"/>
    <x v="1"/>
    <x v="0"/>
    <x v="0"/>
    <s v="Erection of a pair of four-bedroom semi-detached dwellings together with landscaping, following demolition of existing hall building (use class D2)."/>
    <s v="12 Westfields Avenue_x000d_Barnes_x000d_London_x000d_SW13 0AU"/>
    <s v="SW13 0AU"/>
    <m/>
    <m/>
    <m/>
    <m/>
    <m/>
    <m/>
    <m/>
    <m/>
    <n v="0"/>
    <m/>
    <m/>
    <m/>
    <m/>
    <n v="2"/>
    <m/>
    <m/>
    <m/>
    <m/>
    <n v="2"/>
    <n v="0"/>
    <n v="0"/>
    <n v="0"/>
    <n v="2"/>
    <n v="0"/>
    <n v="0"/>
    <n v="0"/>
    <n v="0"/>
    <n v="2"/>
    <n v="2"/>
    <n v="0"/>
    <n v="0"/>
    <n v="0"/>
    <n v="0"/>
    <n v="0"/>
    <n v="521397"/>
    <n v="175828"/>
    <s v="MBC"/>
  </r>
  <r>
    <s v="17/3402/GPD16"/>
    <x v="1"/>
    <s v="PA"/>
    <d v="2017-11-03T00:00:00"/>
    <d v="2020-11-03T00:00:00"/>
    <m/>
    <m/>
    <x v="2"/>
    <x v="0"/>
    <x v="0"/>
    <s v="Change of use from B8 (Storage) to C3 (Residential) to create 1 no. studio flat."/>
    <s v="Unit 1_x000d_Plough Lane_x000d_Teddington_x000d__x000d_"/>
    <s v="TW11"/>
    <m/>
    <m/>
    <m/>
    <m/>
    <m/>
    <m/>
    <m/>
    <m/>
    <n v="0"/>
    <m/>
    <n v="1"/>
    <m/>
    <m/>
    <m/>
    <m/>
    <m/>
    <m/>
    <m/>
    <n v="1"/>
    <n v="1"/>
    <n v="0"/>
    <n v="0"/>
    <n v="0"/>
    <n v="0"/>
    <n v="0"/>
    <n v="0"/>
    <n v="0"/>
    <n v="1"/>
    <n v="0"/>
    <n v="0"/>
    <n v="0.25"/>
    <n v="0.25"/>
    <n v="0.25"/>
    <n v="0.25"/>
    <n v="516208"/>
    <n v="171077"/>
    <s v="TED"/>
  </r>
  <r>
    <s v="17/3404/FUL"/>
    <x v="1"/>
    <m/>
    <d v="2018-02-01T00:00:00"/>
    <d v="2021-02-02T00:00:00"/>
    <m/>
    <m/>
    <x v="2"/>
    <x v="0"/>
    <x v="0"/>
    <s v="Erection of a two storey side and single storey rear extension and change of existing C3(residential) use at first floor to facilitate the provision of B1(a) office floorspace with associated hard and soft landscaping, bin and cycle storage and 2 car park"/>
    <s v="91 Stanley Road_x000d_Teddington_x000d_TW11 8UB"/>
    <s v="TW11 8UB"/>
    <n v="1"/>
    <m/>
    <m/>
    <m/>
    <m/>
    <m/>
    <m/>
    <m/>
    <n v="1"/>
    <m/>
    <m/>
    <m/>
    <m/>
    <m/>
    <m/>
    <m/>
    <m/>
    <m/>
    <n v="0"/>
    <n v="-1"/>
    <n v="0"/>
    <n v="0"/>
    <n v="0"/>
    <n v="0"/>
    <n v="0"/>
    <n v="0"/>
    <n v="0"/>
    <n v="-1"/>
    <n v="0"/>
    <n v="0"/>
    <n v="-0.25"/>
    <n v="-0.25"/>
    <n v="-0.25"/>
    <n v="-0.25"/>
    <n v="515091"/>
    <n v="171518"/>
    <s v="FHH"/>
  </r>
  <r>
    <s v="17/3590/FUL"/>
    <x v="0"/>
    <m/>
    <d v="2018-07-26T00:00:00"/>
    <d v="2021-07-26T00:00:00"/>
    <m/>
    <m/>
    <x v="2"/>
    <x v="0"/>
    <x v="0"/>
    <s v="Demolition of the existing garages. Erection of 1 x 2 bed single storey house and 1 x 3 bed single storey house with basement with associated hard and soft landscaping, refuse and cycle stores."/>
    <s v="Garages Rear Of 48-52_x000d_Anlaby Road_x000d_Teddington_x000d__x000d_"/>
    <s v="TW11 0PP"/>
    <m/>
    <m/>
    <m/>
    <m/>
    <m/>
    <m/>
    <m/>
    <m/>
    <n v="0"/>
    <m/>
    <m/>
    <n v="1"/>
    <n v="1"/>
    <m/>
    <m/>
    <m/>
    <m/>
    <m/>
    <n v="2"/>
    <n v="0"/>
    <n v="1"/>
    <n v="1"/>
    <n v="0"/>
    <n v="0"/>
    <n v="0"/>
    <n v="0"/>
    <n v="0"/>
    <n v="2"/>
    <n v="0"/>
    <n v="0"/>
    <n v="0.5"/>
    <n v="0.5"/>
    <n v="0.5"/>
    <n v="0.5"/>
    <n v="514975"/>
    <n v="171285"/>
    <s v="FHH"/>
  </r>
  <r>
    <s v="17/3591/FUL"/>
    <x v="2"/>
    <m/>
    <d v="2018-10-12T00:00:00"/>
    <d v="2021-10-12T00:00:00"/>
    <m/>
    <d v="2020-03-31T00:00:00"/>
    <x v="1"/>
    <x v="0"/>
    <x v="0"/>
    <s v="Erection of external rear steps with railings to the property, new door on first floor side elevation to the rear (first floor) and proposed flues to the front elevation to accommodate the conversion of the existing three bedroom flat into 2x1 bed (1 pers"/>
    <s v="94A High Street_x000d_Whitton_x000d_Twickenham_x000d_TW2 7LN_x000d_"/>
    <s v="TW2 7LN"/>
    <m/>
    <m/>
    <n v="1"/>
    <m/>
    <m/>
    <m/>
    <m/>
    <m/>
    <n v="1"/>
    <m/>
    <n v="2"/>
    <m/>
    <m/>
    <m/>
    <m/>
    <m/>
    <m/>
    <m/>
    <n v="2"/>
    <n v="2"/>
    <n v="0"/>
    <n v="-1"/>
    <n v="0"/>
    <n v="0"/>
    <n v="0"/>
    <n v="0"/>
    <n v="0"/>
    <n v="1"/>
    <n v="1"/>
    <n v="0"/>
    <n v="0"/>
    <n v="0"/>
    <n v="0"/>
    <n v="0"/>
    <n v="514174"/>
    <n v="173697"/>
    <s v="WHI"/>
  </r>
  <r>
    <s v="17/3610/FUL"/>
    <x v="3"/>
    <m/>
    <d v="2018-03-23T00:00:00"/>
    <d v="2021-03-23T00:00:00"/>
    <m/>
    <m/>
    <x v="2"/>
    <x v="0"/>
    <x v="0"/>
    <s v="Partial demolition of existing buildings, refurbishment of  2  x commercial units (A2 use Class) on ground floor. Partial new build extensions to the roof in addition to ground, first and second floor extensions to the rear of the site to provide 2 x 2-be"/>
    <s v="67 - 69 Barnes High Street_x000d_Barnes_x000d_London_x000d__x000d_"/>
    <s v="SW13 9LD"/>
    <n v="1"/>
    <n v="2"/>
    <m/>
    <m/>
    <m/>
    <m/>
    <m/>
    <m/>
    <n v="3"/>
    <m/>
    <n v="5"/>
    <n v="2"/>
    <m/>
    <m/>
    <m/>
    <m/>
    <m/>
    <m/>
    <n v="7"/>
    <n v="4"/>
    <n v="0"/>
    <n v="0"/>
    <n v="0"/>
    <n v="0"/>
    <n v="0"/>
    <n v="0"/>
    <n v="0"/>
    <n v="4"/>
    <n v="0"/>
    <n v="1.3333333333333333"/>
    <n v="1.3333333333333333"/>
    <n v="1.3333333333333333"/>
    <n v="0"/>
    <n v="0"/>
    <n v="521762"/>
    <n v="176415"/>
    <s v="BAR"/>
  </r>
  <r>
    <s v="17/3667/FUL"/>
    <x v="0"/>
    <m/>
    <d v="2018-04-25T00:00:00"/>
    <d v="2021-04-25T00:00:00"/>
    <d v="2020-03-02T00:00:00"/>
    <m/>
    <x v="0"/>
    <x v="0"/>
    <x v="0"/>
    <s v="Demolition of existing staff accommodation caravans and storage barn and erection of replacement grooms accommodation."/>
    <s v="Manor Farm Riding School_x000d_Petersham Road_x000d_Petersham_x000d_Richmond_x000d_TW10 7AH_x000d_"/>
    <s v="TW10 7AH"/>
    <m/>
    <m/>
    <m/>
    <m/>
    <m/>
    <m/>
    <m/>
    <m/>
    <n v="0"/>
    <m/>
    <m/>
    <m/>
    <n v="1"/>
    <m/>
    <m/>
    <m/>
    <m/>
    <m/>
    <n v="1"/>
    <n v="0"/>
    <n v="0"/>
    <n v="1"/>
    <n v="0"/>
    <n v="0"/>
    <n v="0"/>
    <n v="0"/>
    <n v="0"/>
    <n v="1"/>
    <n v="0"/>
    <n v="1"/>
    <n v="0"/>
    <n v="0"/>
    <n v="0"/>
    <n v="0"/>
    <n v="517808"/>
    <n v="173353"/>
    <s v="HPR"/>
  </r>
  <r>
    <s v="17/3696/GPD16"/>
    <x v="1"/>
    <s v="PA"/>
    <d v="2017-12-22T00:00:00"/>
    <d v="2020-12-22T00:00:00"/>
    <m/>
    <m/>
    <x v="2"/>
    <x v="0"/>
    <x v="0"/>
    <s v="Change of use of premises from B8 (warehouse/distrubtion) to C3 (residential - 6 x 1 bed flats)"/>
    <s v="1A St Leonards Road_x000d_East Sheen_x000d_London_x000d_SW14 7LY_x000d_"/>
    <s v="SW14 7LY"/>
    <m/>
    <m/>
    <m/>
    <m/>
    <m/>
    <m/>
    <m/>
    <m/>
    <n v="0"/>
    <m/>
    <n v="6"/>
    <m/>
    <m/>
    <m/>
    <m/>
    <m/>
    <m/>
    <m/>
    <n v="6"/>
    <n v="6"/>
    <n v="0"/>
    <n v="0"/>
    <n v="0"/>
    <n v="0"/>
    <n v="0"/>
    <n v="0"/>
    <n v="0"/>
    <n v="6"/>
    <n v="0"/>
    <n v="0"/>
    <n v="1.5"/>
    <n v="1.5"/>
    <n v="1.5"/>
    <n v="1.5"/>
    <n v="520442"/>
    <n v="175588"/>
    <s v="EAS"/>
  </r>
  <r>
    <s v="17/3795/GPD15"/>
    <x v="1"/>
    <s v="PA"/>
    <d v="2017-12-11T00:00:00"/>
    <d v="2020-12-11T00:00:00"/>
    <m/>
    <m/>
    <x v="2"/>
    <x v="0"/>
    <x v="0"/>
    <s v="Change of use from Offices (B1) to Residential (C3)."/>
    <s v="25 Church Road_x000d_Teddington_x000d_TW11 8PF_x000d_"/>
    <s v="TW11 8PF"/>
    <m/>
    <m/>
    <m/>
    <m/>
    <m/>
    <m/>
    <m/>
    <m/>
    <n v="0"/>
    <m/>
    <m/>
    <n v="1"/>
    <n v="1"/>
    <m/>
    <m/>
    <m/>
    <m/>
    <m/>
    <n v="2"/>
    <n v="0"/>
    <n v="1"/>
    <n v="1"/>
    <n v="0"/>
    <n v="0"/>
    <n v="0"/>
    <n v="0"/>
    <n v="0"/>
    <n v="2"/>
    <n v="0"/>
    <n v="0"/>
    <n v="0.5"/>
    <n v="0.5"/>
    <n v="0.5"/>
    <n v="0.5"/>
    <n v="515664"/>
    <n v="171121"/>
    <s v="TED"/>
  </r>
  <r>
    <s v="17/4005/FUL"/>
    <x v="3"/>
    <m/>
    <d v="2020-03-05T00:00:00"/>
    <d v="2023-03-05T00:00:00"/>
    <m/>
    <m/>
    <x v="2"/>
    <x v="0"/>
    <x v="0"/>
    <s v="Installation of new shopfront, new front access door, new windows to front and rear facades, alterations to and replacement of existing fenestration, removal of external staircase at rear ground and first floor level, provision of bike store and removal o"/>
    <s v="51 Kew Road_x000d_Richmond_x000d_TW9 2NQ"/>
    <s v="TW9 2NQ"/>
    <n v="1"/>
    <m/>
    <m/>
    <m/>
    <m/>
    <m/>
    <m/>
    <m/>
    <n v="1"/>
    <m/>
    <n v="2"/>
    <m/>
    <m/>
    <m/>
    <m/>
    <m/>
    <m/>
    <m/>
    <n v="2"/>
    <n v="1"/>
    <n v="0"/>
    <n v="0"/>
    <n v="0"/>
    <n v="0"/>
    <n v="0"/>
    <n v="0"/>
    <n v="0"/>
    <n v="1"/>
    <n v="0"/>
    <n v="0"/>
    <n v="0.25"/>
    <n v="0.25"/>
    <n v="0.25"/>
    <n v="0.25"/>
    <n v="518109"/>
    <n v="175300"/>
    <s v="SRW"/>
  </r>
  <r>
    <s v="17/4014/FUL"/>
    <x v="1"/>
    <m/>
    <d v="2018-11-30T00:00:00"/>
    <d v="2022-03-19T00:00:00"/>
    <m/>
    <m/>
    <x v="2"/>
    <x v="0"/>
    <x v="0"/>
    <s v="Change of use of part front ground floor A5(hot food takeaways) use to C3(residential) use to facilitate the conversion of existing 3 bed maisonette above shop into 2 x 2 bed (2B3P) flats. Change of use of part rear ground floor rear from A5(retail) to C"/>
    <s v="126 Heath Road_x000d_Twickenham_x000d_TW1 4BN_x000d_"/>
    <s v="TW1 4BN"/>
    <m/>
    <m/>
    <n v="1"/>
    <m/>
    <m/>
    <m/>
    <m/>
    <m/>
    <n v="1"/>
    <m/>
    <n v="1"/>
    <n v="2"/>
    <m/>
    <m/>
    <m/>
    <m/>
    <m/>
    <m/>
    <n v="3"/>
    <n v="1"/>
    <n v="2"/>
    <n v="-1"/>
    <n v="0"/>
    <n v="0"/>
    <n v="0"/>
    <n v="0"/>
    <n v="0"/>
    <n v="2"/>
    <n v="0"/>
    <n v="0"/>
    <n v="0.5"/>
    <n v="0.5"/>
    <n v="0.5"/>
    <n v="0.5"/>
    <n v="515746"/>
    <n v="173156"/>
    <s v="SOT"/>
  </r>
  <r>
    <s v="17/4015/FUL"/>
    <x v="0"/>
    <m/>
    <d v="2018-10-03T00:00:00"/>
    <d v="2021-10-03T00:00:00"/>
    <m/>
    <m/>
    <x v="2"/>
    <x v="0"/>
    <x v="0"/>
    <s v="Erection of 2no. dwellings with associated cycle parking and refuse storage."/>
    <s v="Land To Rear Of 34 - 40 The Quadrant Richmond_x000a__x000a_"/>
    <s v="TW9 1DN"/>
    <m/>
    <m/>
    <m/>
    <m/>
    <m/>
    <m/>
    <m/>
    <m/>
    <n v="0"/>
    <m/>
    <m/>
    <n v="2"/>
    <m/>
    <m/>
    <m/>
    <m/>
    <m/>
    <m/>
    <n v="2"/>
    <n v="0"/>
    <n v="2"/>
    <n v="0"/>
    <n v="0"/>
    <n v="0"/>
    <n v="0"/>
    <n v="0"/>
    <n v="0"/>
    <n v="2"/>
    <n v="0"/>
    <n v="0"/>
    <n v="0.5"/>
    <n v="0.5"/>
    <n v="0.5"/>
    <n v="0.5"/>
    <n v="518028"/>
    <n v="175050"/>
    <s v="SRW"/>
  </r>
  <r>
    <s v="17/4114/PS192"/>
    <x v="1"/>
    <s v="PA"/>
    <d v="2017-12-28T00:00:00"/>
    <d v="2020-12-28T00:00:00"/>
    <m/>
    <m/>
    <x v="2"/>
    <x v="0"/>
    <x v="0"/>
    <s v="Change of use from Class C4 (House in Multiple Occupation) to C3 (residential) to provide 1 x 3 bed flat"/>
    <s v="35A Broad Street_x000d_Teddington_x000d_TW11 8QZ_x000d_"/>
    <s v="TW11 8QZ"/>
    <m/>
    <m/>
    <n v="1"/>
    <m/>
    <m/>
    <m/>
    <m/>
    <m/>
    <n v="1"/>
    <m/>
    <m/>
    <m/>
    <n v="1"/>
    <m/>
    <m/>
    <m/>
    <m/>
    <m/>
    <n v="1"/>
    <n v="0"/>
    <n v="0"/>
    <n v="0"/>
    <n v="0"/>
    <n v="0"/>
    <n v="0"/>
    <n v="0"/>
    <n v="0"/>
    <n v="0"/>
    <n v="0"/>
    <n v="0"/>
    <n v="0"/>
    <n v="0"/>
    <n v="0"/>
    <n v="0"/>
    <n v="515625"/>
    <n v="170998"/>
    <s v="TED"/>
  </r>
  <r>
    <s v="17/4122/FUL"/>
    <x v="0"/>
    <m/>
    <d v="2018-12-21T00:00:00"/>
    <d v="2021-12-21T00:00:00"/>
    <m/>
    <m/>
    <x v="2"/>
    <x v="0"/>
    <x v="0"/>
    <s v="Demolition of garage and the erection of a three-storey two-bedroom detached dwelling with associated landscaping. (Re-consultation required for the following reason: Building line adjusted following a further site survey to accurately record the location"/>
    <s v="Land Adjacent To 93 Elm Bank Gardens Barnes"/>
    <s v="SW13 0NX"/>
    <m/>
    <m/>
    <m/>
    <m/>
    <m/>
    <m/>
    <m/>
    <m/>
    <n v="0"/>
    <m/>
    <m/>
    <n v="1"/>
    <m/>
    <m/>
    <m/>
    <m/>
    <m/>
    <m/>
    <n v="1"/>
    <n v="0"/>
    <n v="1"/>
    <n v="0"/>
    <n v="0"/>
    <n v="0"/>
    <n v="0"/>
    <n v="0"/>
    <n v="0"/>
    <n v="1"/>
    <n v="0"/>
    <n v="0"/>
    <n v="0.25"/>
    <n v="0.25"/>
    <n v="0.25"/>
    <n v="0.25"/>
    <n v="521350"/>
    <n v="176123"/>
    <s v="MBC"/>
  </r>
  <r>
    <s v="17/4238/FUL"/>
    <x v="0"/>
    <m/>
    <d v="2018-02-23T00:00:00"/>
    <d v="2021-02-26T00:00:00"/>
    <d v="2019-02-13T00:00:00"/>
    <d v="2019-10-30T00:00:00"/>
    <x v="1"/>
    <x v="4"/>
    <x v="0"/>
    <s v="Demolition of the existing bungalow and construction of a new 6 bedroom detached house, to include external hard and soft landscaping to the front and rear, to be used as a children's home."/>
    <s v="105 Queens Road_x000d_Teddington_x000d_TW11 0LZ"/>
    <s v="TW11 0LZ"/>
    <m/>
    <m/>
    <n v="1"/>
    <m/>
    <m/>
    <m/>
    <m/>
    <m/>
    <n v="1"/>
    <m/>
    <m/>
    <m/>
    <m/>
    <m/>
    <m/>
    <n v="1"/>
    <m/>
    <m/>
    <n v="1"/>
    <n v="0"/>
    <n v="0"/>
    <n v="-1"/>
    <n v="0"/>
    <n v="0"/>
    <n v="1"/>
    <n v="0"/>
    <n v="0"/>
    <n v="0"/>
    <n v="0"/>
    <n v="0"/>
    <n v="0"/>
    <n v="0"/>
    <n v="0"/>
    <n v="0"/>
    <n v="515649"/>
    <n v="170638"/>
    <s v="TED"/>
  </r>
  <r>
    <s v="17/4268/FUL"/>
    <x v="0"/>
    <m/>
    <d v="2018-05-09T00:00:00"/>
    <d v="2021-05-09T00:00:00"/>
    <d v="2019-03-01T00:00:00"/>
    <m/>
    <x v="0"/>
    <x v="0"/>
    <x v="0"/>
    <s v="Demolition of existing garages and construction of a new part subterranean split level part two storey dwelling house, new landscaping to surrounding amenity space."/>
    <s v="41 Lonsdale Road_x000d_Barnes_x000d_London_x000d__x000d_"/>
    <s v="SW13 9JR"/>
    <m/>
    <m/>
    <m/>
    <m/>
    <m/>
    <m/>
    <m/>
    <m/>
    <n v="0"/>
    <m/>
    <m/>
    <m/>
    <n v="1"/>
    <m/>
    <m/>
    <m/>
    <m/>
    <m/>
    <n v="1"/>
    <n v="0"/>
    <n v="0"/>
    <n v="1"/>
    <n v="0"/>
    <n v="0"/>
    <n v="0"/>
    <n v="0"/>
    <n v="0"/>
    <n v="1"/>
    <n v="0"/>
    <n v="1"/>
    <n v="0"/>
    <n v="0"/>
    <n v="0"/>
    <n v="0"/>
    <n v="522397"/>
    <n v="177790"/>
    <s v="BAR"/>
  </r>
  <r>
    <s v="17/4292/FUL"/>
    <x v="4"/>
    <m/>
    <d v="2018-01-25T00:00:00"/>
    <d v="2021-01-25T00:00:00"/>
    <m/>
    <m/>
    <x v="2"/>
    <x v="0"/>
    <x v="0"/>
    <s v="Proposed roof and side extension to the existing two storey residential building to provide three new apartment units and to increase the size of four of the existing units. Alterations to elevations including balconies at first and second floor."/>
    <s v="Cliveden House_x000d_Victoria Villas_x000d_Richmond_x000d_TW9 2JX_x000d_"/>
    <s v="TW9 2JX"/>
    <m/>
    <m/>
    <m/>
    <m/>
    <m/>
    <m/>
    <m/>
    <m/>
    <n v="0"/>
    <m/>
    <n v="1"/>
    <n v="2"/>
    <m/>
    <m/>
    <m/>
    <m/>
    <m/>
    <m/>
    <n v="3"/>
    <n v="1"/>
    <n v="2"/>
    <n v="0"/>
    <n v="0"/>
    <n v="0"/>
    <n v="0"/>
    <n v="0"/>
    <n v="0"/>
    <n v="3"/>
    <n v="0"/>
    <n v="0"/>
    <n v="0.75"/>
    <n v="0.75"/>
    <n v="0.75"/>
    <n v="0.75"/>
    <n v="518831"/>
    <n v="175436"/>
    <s v="NRW"/>
  </r>
  <r>
    <s v="17/4303/FUL"/>
    <x v="4"/>
    <m/>
    <d v="2018-07-20T00:00:00"/>
    <d v="2021-07-20T00:00:00"/>
    <m/>
    <d v="2020-07-07T00:00:00"/>
    <x v="0"/>
    <x v="0"/>
    <x v="0"/>
    <s v="Erection of a second floor roof extension to create a. two-bed flat with roof terraces"/>
    <s v="16 Elmtree Road Teddington_x000a__x000a_"/>
    <s v="TW11 8ST"/>
    <m/>
    <m/>
    <m/>
    <m/>
    <m/>
    <m/>
    <m/>
    <m/>
    <n v="0"/>
    <m/>
    <m/>
    <n v="1"/>
    <m/>
    <m/>
    <m/>
    <m/>
    <m/>
    <m/>
    <n v="1"/>
    <n v="0"/>
    <n v="1"/>
    <n v="0"/>
    <n v="0"/>
    <n v="0"/>
    <n v="0"/>
    <n v="0"/>
    <n v="0"/>
    <n v="1"/>
    <n v="0"/>
    <n v="1"/>
    <n v="0"/>
    <n v="0"/>
    <n v="0"/>
    <n v="0"/>
    <n v="515426"/>
    <n v="171451"/>
    <s v="FHH"/>
  </r>
  <r>
    <s v="17/4344/FUL"/>
    <x v="1"/>
    <m/>
    <d v="2018-03-09T00:00:00"/>
    <d v="2021-03-09T00:00:00"/>
    <m/>
    <m/>
    <x v="2"/>
    <x v="0"/>
    <x v="0"/>
    <s v="Change of use of first, second and third floors from Class A2 (offices) and Class A1 (ancillary office space) to 1 two-bedroom residential dwelling with roof terrace at fourth floor level with associated safety balustrade."/>
    <s v="First To Third Floors_x000d_2 The Square_x000d_Richmond_x000d__x000d_"/>
    <s v="TW9 1DY"/>
    <m/>
    <m/>
    <m/>
    <m/>
    <m/>
    <m/>
    <m/>
    <m/>
    <n v="0"/>
    <m/>
    <m/>
    <n v="1"/>
    <m/>
    <m/>
    <m/>
    <m/>
    <m/>
    <m/>
    <n v="1"/>
    <n v="0"/>
    <n v="1"/>
    <n v="0"/>
    <n v="0"/>
    <n v="0"/>
    <n v="0"/>
    <n v="0"/>
    <n v="0"/>
    <n v="1"/>
    <n v="0"/>
    <n v="0"/>
    <n v="0.25"/>
    <n v="0.25"/>
    <n v="0.25"/>
    <n v="0.25"/>
    <n v="517967"/>
    <n v="174947"/>
    <s v="SRW"/>
  </r>
  <r>
    <s v="17/4368/FUL"/>
    <x v="3"/>
    <m/>
    <d v="2019-03-06T00:00:00"/>
    <d v="2022-03-07T00:00:00"/>
    <d v="2019-09-02T00:00:00"/>
    <m/>
    <x v="0"/>
    <x v="0"/>
    <x v="0"/>
    <s v="Alterations to no. 117 to include demolition of existing two storey side extension, erection of a single storey rear extension and front porch.  New cycle store to rear. Subdivison of garden plot and demolition of existing garage at no. 117 to facilitate"/>
    <s v="117 Rectory Grove_x000d_Hampton_x000d_TW12 1EG"/>
    <s v="TW12 1EG"/>
    <m/>
    <m/>
    <m/>
    <n v="1"/>
    <m/>
    <m/>
    <m/>
    <m/>
    <n v="1"/>
    <m/>
    <m/>
    <n v="1"/>
    <n v="1"/>
    <m/>
    <m/>
    <m/>
    <m/>
    <m/>
    <n v="2"/>
    <n v="0"/>
    <n v="1"/>
    <n v="1"/>
    <n v="-1"/>
    <n v="0"/>
    <n v="0"/>
    <n v="0"/>
    <n v="0"/>
    <n v="1"/>
    <n v="0"/>
    <n v="1"/>
    <n v="0"/>
    <n v="0"/>
    <n v="0"/>
    <n v="0"/>
    <n v="512731"/>
    <n v="171617"/>
    <s v="HNN"/>
  </r>
  <r>
    <s v="17/4422/GPD15"/>
    <x v="1"/>
    <s v="PA"/>
    <d v="2018-02-05T00:00:00"/>
    <d v="2021-02-05T00:00:00"/>
    <m/>
    <m/>
    <x v="2"/>
    <x v="0"/>
    <x v="0"/>
    <s v="Change of use of the ground floor and accommodation above the rear workshop from Class B1(C) Light Industrial to Dwelling (Class C3)."/>
    <s v="25 Church Road_x000d_Teddington_x000d_TW11 8PF_x000d_"/>
    <s v="TW11 8PF"/>
    <m/>
    <m/>
    <m/>
    <m/>
    <m/>
    <m/>
    <m/>
    <m/>
    <n v="0"/>
    <m/>
    <m/>
    <n v="1"/>
    <m/>
    <m/>
    <m/>
    <m/>
    <m/>
    <m/>
    <n v="1"/>
    <n v="0"/>
    <n v="1"/>
    <n v="0"/>
    <n v="0"/>
    <n v="0"/>
    <n v="0"/>
    <n v="0"/>
    <n v="0"/>
    <n v="1"/>
    <n v="0"/>
    <n v="0"/>
    <n v="0.25"/>
    <n v="0.25"/>
    <n v="0.25"/>
    <n v="0.25"/>
    <n v="515664"/>
    <n v="171121"/>
    <s v="TED"/>
  </r>
  <r>
    <s v="17/4453/FUL"/>
    <x v="3"/>
    <m/>
    <d v="2018-05-10T00:00:00"/>
    <d v="2021-05-10T00:00:00"/>
    <m/>
    <m/>
    <x v="2"/>
    <x v="0"/>
    <x v="0"/>
    <s v="Single storey rear extension and basement extension, including lightwells to the front and rear, to create 1 no. additional new dwelling."/>
    <s v="286 Kew Road_x000d_Kew_x000d_Richmond_x000d_TW9 3DU_x000d_"/>
    <s v="TW9 3DU"/>
    <m/>
    <m/>
    <m/>
    <m/>
    <m/>
    <m/>
    <m/>
    <m/>
    <n v="0"/>
    <m/>
    <n v="1"/>
    <m/>
    <m/>
    <m/>
    <m/>
    <m/>
    <m/>
    <m/>
    <n v="1"/>
    <n v="1"/>
    <n v="0"/>
    <n v="0"/>
    <n v="0"/>
    <n v="0"/>
    <n v="0"/>
    <n v="0"/>
    <n v="0"/>
    <n v="1"/>
    <n v="0"/>
    <n v="0"/>
    <n v="0.25"/>
    <n v="0.25"/>
    <n v="0.25"/>
    <n v="0.25"/>
    <n v="518955"/>
    <n v="177124"/>
    <s v="KWA"/>
  </r>
  <r>
    <s v="17/4477/FUL"/>
    <x v="2"/>
    <m/>
    <d v="2019-05-23T00:00:00"/>
    <d v="2022-05-23T00:00:00"/>
    <m/>
    <m/>
    <x v="2"/>
    <x v="0"/>
    <x v="0"/>
    <s v="Conversion of 2 flats into a single dwelling. Erection of a rear extension on the lower ground floor. Vertical enlargement of a rear window on the raised ground floor."/>
    <s v="15 Friars Stile Road_x000d_Richmond_x000d__x000d_"/>
    <s v="TW10 6NH"/>
    <m/>
    <m/>
    <n v="2"/>
    <m/>
    <m/>
    <m/>
    <m/>
    <m/>
    <n v="2"/>
    <m/>
    <m/>
    <m/>
    <m/>
    <m/>
    <n v="1"/>
    <m/>
    <m/>
    <m/>
    <n v="1"/>
    <n v="0"/>
    <n v="0"/>
    <n v="-2"/>
    <n v="0"/>
    <n v="1"/>
    <n v="0"/>
    <n v="0"/>
    <n v="0"/>
    <n v="-1"/>
    <n v="0"/>
    <n v="0"/>
    <n v="-0.25"/>
    <n v="-0.25"/>
    <n v="-0.25"/>
    <n v="-0.25"/>
    <n v="518418"/>
    <n v="174325"/>
    <s v="SRW"/>
  </r>
  <r>
    <s v="17/4517/VRC"/>
    <x v="0"/>
    <m/>
    <d v="2018-02-26T00:00:00"/>
    <d v="2021-02-26T00:00:00"/>
    <d v="2019-03-01T00:00:00"/>
    <m/>
    <x v="0"/>
    <x v="0"/>
    <x v="0"/>
    <s v="Variation of condition U30401 (Approved drawings) of planning permission 17/2624/FUL (Demolition of the existing four bedroom house and erection of two semi-detached, four bedroom townhouses incorporating basements) to allow for internal alterations to la"/>
    <s v="66 Derby Road_x000d_East Sheen_x000d_London_x000d_SW14 7DP_x000d_"/>
    <s v="SW14 7DP"/>
    <m/>
    <m/>
    <m/>
    <n v="1"/>
    <m/>
    <m/>
    <m/>
    <m/>
    <n v="1"/>
    <m/>
    <m/>
    <m/>
    <m/>
    <m/>
    <n v="2"/>
    <m/>
    <m/>
    <m/>
    <n v="2"/>
    <n v="0"/>
    <n v="0"/>
    <n v="0"/>
    <n v="-1"/>
    <n v="2"/>
    <n v="0"/>
    <n v="0"/>
    <n v="0"/>
    <n v="1"/>
    <n v="0"/>
    <n v="1"/>
    <n v="0"/>
    <n v="0"/>
    <n v="0"/>
    <n v="0"/>
    <n v="519786"/>
    <n v="175060"/>
    <s v="EAS"/>
  </r>
  <r>
    <s v="17/4606/FUL"/>
    <x v="0"/>
    <m/>
    <d v="2018-05-04T00:00:00"/>
    <d v="2021-05-04T00:00:00"/>
    <d v="2018-06-01T00:00:00"/>
    <d v="2019-05-31T00:00:00"/>
    <x v="1"/>
    <x v="0"/>
    <x v="0"/>
    <s v="Construction of 2No. 3 bed dwellinghouses (including basement accommodation) with rear plot boundary alteration."/>
    <s v="1 Upper Ham Road_x000d_Ham_x000d_TW10 5LD_x000d__x000d_"/>
    <s v="TW10 5LD"/>
    <m/>
    <m/>
    <n v="1"/>
    <m/>
    <m/>
    <m/>
    <m/>
    <m/>
    <n v="1"/>
    <m/>
    <m/>
    <m/>
    <n v="2"/>
    <m/>
    <m/>
    <m/>
    <m/>
    <m/>
    <n v="2"/>
    <n v="0"/>
    <n v="0"/>
    <n v="1"/>
    <n v="0"/>
    <n v="0"/>
    <n v="0"/>
    <n v="0"/>
    <n v="0"/>
    <n v="1"/>
    <n v="1"/>
    <n v="0"/>
    <n v="0"/>
    <n v="0"/>
    <n v="0"/>
    <n v="0"/>
    <n v="517784"/>
    <n v="171703"/>
    <s v="HPR"/>
  </r>
  <r>
    <s v="18/0111/FUL"/>
    <x v="0"/>
    <m/>
    <d v="2018-06-27T00:00:00"/>
    <d v="2021-06-27T00:00:00"/>
    <d v="2019-06-15T00:00:00"/>
    <d v="2020-07-01T00:00:00"/>
    <x v="0"/>
    <x v="0"/>
    <x v="0"/>
    <s v="Demolition of the existing two-storey side extension to allow for the provision of a detached two-storey (3 bedroom) dwellinghouse; subdivision of land;  associated car parking, cycle storage, refuse and recycling storage, hard and soft landscaping to bot"/>
    <s v="1 Hospital Bridge Road_x000d_Twickenham_x000d_TW2 5UL"/>
    <s v="TW2 5UL"/>
    <m/>
    <m/>
    <m/>
    <m/>
    <m/>
    <m/>
    <m/>
    <m/>
    <n v="0"/>
    <m/>
    <m/>
    <m/>
    <n v="1"/>
    <m/>
    <m/>
    <m/>
    <m/>
    <m/>
    <n v="1"/>
    <n v="0"/>
    <n v="0"/>
    <n v="1"/>
    <n v="0"/>
    <n v="0"/>
    <n v="0"/>
    <n v="0"/>
    <n v="0"/>
    <n v="1"/>
    <n v="0"/>
    <n v="1"/>
    <n v="0"/>
    <n v="0"/>
    <n v="0"/>
    <n v="0"/>
    <n v="513875"/>
    <n v="172459"/>
    <s v="WET"/>
  </r>
  <r>
    <s v="18/0216/FUL"/>
    <x v="2"/>
    <m/>
    <d v="2018-12-05T00:00:00"/>
    <d v="2021-12-05T00:00:00"/>
    <d v="2019-11-11T00:00:00"/>
    <m/>
    <x v="0"/>
    <x v="0"/>
    <x v="0"/>
    <s v="The division of the existing single dwelling on the upper floors into two dwellings. Rear dormer and roof lights to the front roofslope."/>
    <s v="34 Colston Road_x000d_East Sheen_x000d_London_x000d_SW14 7PG"/>
    <s v="SW14 7PG"/>
    <m/>
    <m/>
    <m/>
    <n v="1"/>
    <m/>
    <m/>
    <m/>
    <m/>
    <n v="1"/>
    <m/>
    <n v="1"/>
    <m/>
    <n v="1"/>
    <m/>
    <m/>
    <m/>
    <m/>
    <m/>
    <n v="2"/>
    <n v="1"/>
    <n v="0"/>
    <n v="1"/>
    <n v="-1"/>
    <n v="0"/>
    <n v="0"/>
    <n v="0"/>
    <n v="0"/>
    <n v="1"/>
    <n v="0"/>
    <n v="1"/>
    <n v="0"/>
    <n v="0"/>
    <n v="0"/>
    <n v="0"/>
    <n v="520283"/>
    <n v="175305"/>
    <s v="EAS"/>
  </r>
  <r>
    <s v="18/0268/FUL"/>
    <x v="0"/>
    <m/>
    <d v="2018-05-31T00:00:00"/>
    <d v="2021-05-31T00:00:00"/>
    <m/>
    <m/>
    <x v="2"/>
    <x v="0"/>
    <x v="0"/>
    <s v="Demolition of the existing four bedroom house and garage and replace with a new build four bedroom house, together with associated hard and soft landscaping, cycle and refuse stores and parking."/>
    <s v="36 Sunnyside Road_x000d_Teddington_x000d_TW11 0RT"/>
    <s v="TW11 0RT"/>
    <m/>
    <m/>
    <m/>
    <n v="1"/>
    <m/>
    <m/>
    <m/>
    <m/>
    <n v="1"/>
    <m/>
    <m/>
    <m/>
    <m/>
    <n v="1"/>
    <m/>
    <m/>
    <m/>
    <m/>
    <n v="1"/>
    <n v="0"/>
    <n v="0"/>
    <n v="0"/>
    <n v="0"/>
    <n v="0"/>
    <n v="0"/>
    <n v="0"/>
    <n v="0"/>
    <n v="0"/>
    <n v="0"/>
    <n v="0"/>
    <n v="0"/>
    <n v="0"/>
    <n v="0"/>
    <n v="0"/>
    <n v="514952"/>
    <n v="171606"/>
    <s v="FHH"/>
  </r>
  <r>
    <s v="18/0282/FUL"/>
    <x v="0"/>
    <m/>
    <d v="2018-04-03T00:00:00"/>
    <d v="2021-04-03T00:00:00"/>
    <d v="2019-03-01T00:00:00"/>
    <m/>
    <x v="0"/>
    <x v="0"/>
    <x v="0"/>
    <s v="Demolition of the existing 2 storey residential building and single storey garages and erection of a pair of semi-detached, 3 storey (plus basement) 4 bedroom dwellings with associated private gardens and off street parking.  Creation of a new crossover a"/>
    <s v="Upton House_x000d_19 - 20 Queens Ride_x000d_Barnes_x000d_London_x000d_SW13 0HX_x000d_"/>
    <s v="SW13 0HX"/>
    <m/>
    <m/>
    <n v="2"/>
    <m/>
    <m/>
    <m/>
    <m/>
    <m/>
    <n v="2"/>
    <m/>
    <m/>
    <m/>
    <m/>
    <n v="2"/>
    <m/>
    <m/>
    <m/>
    <m/>
    <n v="2"/>
    <n v="0"/>
    <n v="0"/>
    <n v="-2"/>
    <n v="2"/>
    <n v="0"/>
    <n v="0"/>
    <n v="0"/>
    <n v="0"/>
    <n v="0"/>
    <n v="0"/>
    <n v="0"/>
    <n v="0"/>
    <n v="0"/>
    <n v="0"/>
    <n v="0"/>
    <n v="522357"/>
    <n v="175528"/>
    <s v="MBC"/>
  </r>
  <r>
    <s v="18/0301/FUL"/>
    <x v="0"/>
    <m/>
    <d v="2018-12-18T00:00:00"/>
    <d v="2021-12-18T00:00:00"/>
    <m/>
    <m/>
    <x v="2"/>
    <x v="0"/>
    <x v="0"/>
    <s v="Demolition of the existing detached dwelling house and replacement with a new detached family home with associated off street parking."/>
    <s v="18 Cedar Heights_x000d_Petersham_x000d_Richmond_x000d_TW10 7AE_x000d_"/>
    <s v="TW10 7AE"/>
    <m/>
    <m/>
    <m/>
    <n v="1"/>
    <m/>
    <m/>
    <m/>
    <m/>
    <n v="1"/>
    <m/>
    <m/>
    <m/>
    <m/>
    <m/>
    <m/>
    <n v="1"/>
    <m/>
    <m/>
    <n v="1"/>
    <n v="0"/>
    <n v="0"/>
    <n v="0"/>
    <n v="-1"/>
    <n v="0"/>
    <n v="1"/>
    <n v="0"/>
    <n v="0"/>
    <n v="0"/>
    <n v="0"/>
    <n v="0"/>
    <n v="0"/>
    <n v="0"/>
    <n v="0"/>
    <n v="0"/>
    <n v="518177"/>
    <n v="173103"/>
    <s v="HPR"/>
  </r>
  <r>
    <s v="18/0315/FUL"/>
    <x v="0"/>
    <m/>
    <d v="2019-06-20T00:00:00"/>
    <d v="2022-06-20T00:00:00"/>
    <m/>
    <m/>
    <x v="2"/>
    <x v="0"/>
    <x v="0"/>
    <s v="Demolition of the existing Church Hall and the bungalow at No 44 The Avenue and erection of four dwellings (3 x 4B7P, 1 x 3B5P) (Use Class C3 Dwelling Houses); a new entrance lobby (Narthex) to All Saints' Church and a new Church Hall (Use Class D1: Non-R"/>
    <s v="All Saints Parish Church_x000d_The Avenue_x000d_Hampton_x000d_TW12 3RG_x000d_"/>
    <s v="TW12 3RG"/>
    <m/>
    <m/>
    <n v="1"/>
    <m/>
    <m/>
    <m/>
    <m/>
    <m/>
    <n v="1"/>
    <m/>
    <m/>
    <n v="1"/>
    <n v="1"/>
    <n v="3"/>
    <m/>
    <m/>
    <m/>
    <m/>
    <n v="5"/>
    <n v="0"/>
    <n v="1"/>
    <n v="0"/>
    <n v="3"/>
    <n v="0"/>
    <n v="0"/>
    <n v="0"/>
    <n v="0"/>
    <n v="4"/>
    <n v="0"/>
    <n v="0"/>
    <n v="1"/>
    <n v="1"/>
    <n v="1"/>
    <n v="1"/>
    <n v="512966"/>
    <n v="170724"/>
    <s v="HNN"/>
  </r>
  <r>
    <s v="18/0318/FUL"/>
    <x v="2"/>
    <m/>
    <d v="2018-10-09T00:00:00"/>
    <d v="2021-10-09T00:00:00"/>
    <d v="2018-11-01T00:00:00"/>
    <d v="2020-03-18T00:00:00"/>
    <x v="1"/>
    <x v="0"/>
    <x v="0"/>
    <s v="Change of use of existing basement area to residential (C3); part single; part two-storey rear extension (following demolition of existing rear extensions/outrigger); hip to gable and rear dormer roof extension; two rooflights to the front roofslope; deck"/>
    <s v="Maisonette_x000d_35 Staines Road_x000d_Twickenham_x000d_TW2 5BG_x000d_"/>
    <s v="TW2 5BG"/>
    <n v="2"/>
    <m/>
    <m/>
    <m/>
    <m/>
    <m/>
    <m/>
    <m/>
    <n v="2"/>
    <m/>
    <m/>
    <n v="1"/>
    <m/>
    <m/>
    <m/>
    <m/>
    <m/>
    <m/>
    <n v="1"/>
    <n v="-2"/>
    <n v="1"/>
    <n v="0"/>
    <n v="0"/>
    <n v="0"/>
    <n v="0"/>
    <n v="0"/>
    <n v="0"/>
    <n v="-1"/>
    <n v="-1"/>
    <n v="0"/>
    <n v="0"/>
    <n v="0"/>
    <n v="0"/>
    <n v="0"/>
    <n v="514998"/>
    <n v="172958"/>
    <s v="WET"/>
  </r>
  <r>
    <s v="18/0433/FUL"/>
    <x v="1"/>
    <m/>
    <d v="2018-07-24T00:00:00"/>
    <d v="2021-07-24T00:00:00"/>
    <d v="2019-05-01T00:00:00"/>
    <d v="2019-09-14T00:00:00"/>
    <x v="1"/>
    <x v="0"/>
    <x v="0"/>
    <s v="Change of Use from Respite Centre to Residential Use. To provide 1No. Studio &amp; 3No. 1 Bed Apartments, with associated Amenity Space &amp; Parking."/>
    <s v="26 Egerton Road_x000d_Twickenham_x000d_TW2 7SP"/>
    <s v="TW2 7SP"/>
    <m/>
    <m/>
    <m/>
    <m/>
    <m/>
    <m/>
    <m/>
    <m/>
    <n v="0"/>
    <m/>
    <n v="4"/>
    <m/>
    <m/>
    <m/>
    <m/>
    <m/>
    <m/>
    <m/>
    <n v="4"/>
    <n v="4"/>
    <n v="0"/>
    <n v="0"/>
    <n v="0"/>
    <n v="0"/>
    <n v="0"/>
    <n v="0"/>
    <n v="0"/>
    <n v="4"/>
    <n v="4"/>
    <n v="0"/>
    <n v="0"/>
    <n v="0"/>
    <n v="0"/>
    <n v="0"/>
    <n v="515424"/>
    <n v="173951"/>
    <s v="STM"/>
  </r>
  <r>
    <s v="18/0449/FUL"/>
    <x v="2"/>
    <m/>
    <d v="2018-09-07T00:00:00"/>
    <d v="2021-09-07T00:00:00"/>
    <d v="2018-11-01T00:00:00"/>
    <m/>
    <x v="0"/>
    <x v="0"/>
    <x v="0"/>
    <s v="Replacement window on first floor front elevation to facilitate the conversion of existing 2 bed maisonette into 2 x 1bedroom flats."/>
    <s v="1 North Cottage_x000d_Hampton Court Road_x000d_Hampton_x000d_East Molesey_x000d_KT8 9BZ_x000d_"/>
    <s v="KT8 9BZ"/>
    <m/>
    <n v="1"/>
    <m/>
    <m/>
    <m/>
    <m/>
    <m/>
    <m/>
    <n v="1"/>
    <m/>
    <n v="2"/>
    <m/>
    <m/>
    <m/>
    <m/>
    <m/>
    <m/>
    <m/>
    <n v="2"/>
    <n v="2"/>
    <n v="-1"/>
    <n v="0"/>
    <n v="0"/>
    <n v="0"/>
    <n v="0"/>
    <n v="0"/>
    <n v="0"/>
    <n v="1"/>
    <n v="0"/>
    <n v="1"/>
    <n v="0"/>
    <n v="0"/>
    <n v="0"/>
    <n v="0"/>
    <n v="515991"/>
    <n v="168830"/>
    <s v="HTN"/>
  </r>
  <r>
    <s v="18/0584/GPD15"/>
    <x v="1"/>
    <s v="PA"/>
    <d v="2018-04-17T00:00:00"/>
    <d v="2021-05-17T00:00:00"/>
    <m/>
    <m/>
    <x v="2"/>
    <x v="0"/>
    <x v="0"/>
    <s v="Change of use from B1c to C3 (Residential) to provide 2 x 2B4P flats."/>
    <s v="1 High Street_x000d_Hampton Hill_x000d__x000d_"/>
    <s v="TW12 1NA"/>
    <m/>
    <m/>
    <m/>
    <m/>
    <m/>
    <m/>
    <m/>
    <m/>
    <n v="0"/>
    <m/>
    <m/>
    <n v="2"/>
    <m/>
    <m/>
    <m/>
    <m/>
    <m/>
    <m/>
    <n v="2"/>
    <n v="0"/>
    <n v="2"/>
    <n v="0"/>
    <n v="0"/>
    <n v="0"/>
    <n v="0"/>
    <n v="0"/>
    <n v="0"/>
    <n v="2"/>
    <n v="0"/>
    <n v="0"/>
    <n v="0.5"/>
    <n v="0.5"/>
    <n v="0.5"/>
    <n v="0.5"/>
    <n v="514188"/>
    <n v="170550"/>
    <s v="FHH"/>
  </r>
  <r>
    <s v="18/0665/FUL"/>
    <x v="0"/>
    <m/>
    <d v="2018-09-20T00:00:00"/>
    <d v="2021-09-20T00:00:00"/>
    <d v="2018-04-09T00:00:00"/>
    <d v="2019-08-01T00:00:00"/>
    <x v="1"/>
    <x v="0"/>
    <x v="0"/>
    <s v="Demolition of an existing detached bungalow, garage and outbuildings and the erection of 2No. semi-detached 3 bedroom houses with associated parking, cycle and refuse store and hard and soft landscaping. The removal of recessed entrance gates and erection"/>
    <s v="243 Stanley Road_x000d_Twickenham_x000d_TW2 5NL"/>
    <s v="TW2 5NL"/>
    <m/>
    <m/>
    <n v="1"/>
    <m/>
    <m/>
    <m/>
    <m/>
    <m/>
    <n v="1"/>
    <m/>
    <m/>
    <m/>
    <n v="2"/>
    <m/>
    <m/>
    <m/>
    <m/>
    <m/>
    <n v="2"/>
    <n v="0"/>
    <n v="0"/>
    <n v="1"/>
    <n v="0"/>
    <n v="0"/>
    <n v="0"/>
    <n v="0"/>
    <n v="0"/>
    <n v="1"/>
    <n v="1"/>
    <n v="0"/>
    <n v="0"/>
    <n v="0"/>
    <n v="0"/>
    <n v="0"/>
    <n v="514859"/>
    <n v="172254"/>
    <s v="SOT"/>
  </r>
  <r>
    <s v="18/0692/FUL"/>
    <x v="0"/>
    <m/>
    <d v="2018-08-17T00:00:00"/>
    <d v="2021-08-17T00:00:00"/>
    <d v="2019-08-12T00:00:00"/>
    <m/>
    <x v="0"/>
    <x v="0"/>
    <x v="0"/>
    <s v="Part two-storey rear extensions with two rear gable roofs; part raising of the ridge height; removal of rear chimney; new windows (including removal) and door to the side (south elevation) at ground and first floor level; removal of side windows at ground"/>
    <s v="83 Wensleydale Road_x000d_Hampton_x000d_TW12 2LP"/>
    <s v="TW12 2LP"/>
    <m/>
    <m/>
    <m/>
    <m/>
    <m/>
    <m/>
    <m/>
    <m/>
    <n v="0"/>
    <m/>
    <m/>
    <m/>
    <m/>
    <n v="1"/>
    <m/>
    <m/>
    <m/>
    <m/>
    <n v="1"/>
    <n v="0"/>
    <n v="0"/>
    <n v="0"/>
    <n v="1"/>
    <n v="0"/>
    <n v="0"/>
    <n v="0"/>
    <n v="0"/>
    <n v="1"/>
    <n v="0"/>
    <n v="1"/>
    <n v="0"/>
    <n v="0"/>
    <n v="0"/>
    <n v="0"/>
    <n v="513446"/>
    <n v="170353"/>
    <s v="HTN"/>
  </r>
  <r>
    <s v="18/0723/FUL"/>
    <x v="0"/>
    <m/>
    <d v="2018-10-04T00:00:00"/>
    <d v="2021-10-04T00:00:00"/>
    <m/>
    <m/>
    <x v="2"/>
    <x v="0"/>
    <x v="0"/>
    <s v="Demolition of existing dwelling and the erection of a replacement two storey, 4 bedroom dwelling"/>
    <s v="3 Queens Rise_x000d_Richmond_x000d_TW10 6HL"/>
    <s v="TW10 6HL"/>
    <m/>
    <m/>
    <m/>
    <n v="1"/>
    <m/>
    <m/>
    <m/>
    <m/>
    <n v="1"/>
    <m/>
    <m/>
    <m/>
    <m/>
    <n v="1"/>
    <m/>
    <m/>
    <m/>
    <m/>
    <n v="1"/>
    <n v="0"/>
    <n v="0"/>
    <n v="0"/>
    <n v="0"/>
    <n v="0"/>
    <n v="0"/>
    <n v="0"/>
    <n v="0"/>
    <n v="0"/>
    <n v="0"/>
    <n v="0"/>
    <n v="0"/>
    <n v="0"/>
    <n v="0"/>
    <n v="0"/>
    <n v="518695"/>
    <n v="174476"/>
    <s v="SRW"/>
  </r>
  <r>
    <s v="18/0737/FUL"/>
    <x v="1"/>
    <m/>
    <d v="2018-12-12T00:00:00"/>
    <d v="2021-12-13T00:00:00"/>
    <d v="2019-01-08T00:00:00"/>
    <d v="2020-02-07T00:00:00"/>
    <x v="1"/>
    <x v="0"/>
    <x v="0"/>
    <s v="Change of use of rear part of ground floor from retail use (Class A1) to residential use (Class C3) to create a 1No. one-bedroom dwelling with basement accommodation excavated."/>
    <s v="70 White Hart Lane_x000d_Barnes_x000d_London_x000d_SW13 0PZ"/>
    <s v="SW13 0PZ"/>
    <m/>
    <m/>
    <m/>
    <m/>
    <m/>
    <m/>
    <m/>
    <m/>
    <n v="0"/>
    <m/>
    <n v="1"/>
    <m/>
    <m/>
    <m/>
    <m/>
    <m/>
    <m/>
    <m/>
    <n v="1"/>
    <n v="1"/>
    <n v="0"/>
    <n v="0"/>
    <n v="0"/>
    <n v="0"/>
    <n v="0"/>
    <n v="0"/>
    <n v="0"/>
    <n v="1"/>
    <n v="1"/>
    <n v="0"/>
    <n v="0"/>
    <n v="0"/>
    <n v="0"/>
    <n v="0"/>
    <n v="521322"/>
    <n v="175815"/>
    <s v="MBC"/>
  </r>
  <r>
    <s v="18/0743/FUL"/>
    <x v="0"/>
    <m/>
    <d v="2018-08-23T00:00:00"/>
    <d v="2021-08-23T00:00:00"/>
    <m/>
    <d v="2019-05-28T00:00:00"/>
    <x v="1"/>
    <x v="0"/>
    <x v="0"/>
    <s v="Demolition of the existing garage and concrete slabs and erection of 1 no. single storey two bedroom dwelling with green roof to the rear of 4 Sixth Cross Road. Demolition of existing garage to the rear of number 8 Sixth Cross Road to facilitate provision"/>
    <s v="4 Sixth Cross Road_x000d_Twickenham_x000d_TW2 5PB_x000d_"/>
    <s v="TW2 5PB"/>
    <m/>
    <m/>
    <m/>
    <m/>
    <m/>
    <m/>
    <m/>
    <m/>
    <n v="0"/>
    <m/>
    <m/>
    <n v="1"/>
    <m/>
    <m/>
    <m/>
    <m/>
    <m/>
    <m/>
    <n v="1"/>
    <n v="0"/>
    <n v="1"/>
    <n v="0"/>
    <n v="0"/>
    <n v="0"/>
    <n v="0"/>
    <n v="0"/>
    <n v="0"/>
    <n v="1"/>
    <n v="1"/>
    <n v="0"/>
    <n v="0"/>
    <n v="0"/>
    <n v="0"/>
    <n v="0"/>
    <n v="514675"/>
    <n v="172117"/>
    <s v="WET"/>
  </r>
  <r>
    <s v="18/0745/FUL"/>
    <x v="2"/>
    <m/>
    <d v="2018-07-06T00:00:00"/>
    <d v="2021-07-06T00:00:00"/>
    <d v="2018-10-01T00:00:00"/>
    <d v="2019-10-15T00:00:00"/>
    <x v="1"/>
    <x v="0"/>
    <x v="0"/>
    <s v="Part two-storey rear extension including Juliet balcony at ground floor level rear elevation; part lower ground floor side and rear extension to allow for the conversion of the existing dwellinghouse into 2x2 bed (1X 2B4P and 1x 2B3P flats); retention of"/>
    <s v="149 High Street_x000d_Teddington_x000d_TW11 8HH"/>
    <s v="TW11 8HH"/>
    <m/>
    <m/>
    <m/>
    <m/>
    <n v="1"/>
    <m/>
    <m/>
    <m/>
    <n v="1"/>
    <m/>
    <m/>
    <n v="2"/>
    <m/>
    <m/>
    <m/>
    <m/>
    <m/>
    <m/>
    <n v="2"/>
    <n v="0"/>
    <n v="2"/>
    <n v="0"/>
    <n v="0"/>
    <n v="-1"/>
    <n v="0"/>
    <n v="0"/>
    <n v="0"/>
    <n v="1"/>
    <n v="1"/>
    <n v="0"/>
    <n v="0"/>
    <n v="0"/>
    <n v="0"/>
    <n v="0"/>
    <n v="516418"/>
    <n v="171190"/>
    <s v="TED"/>
  </r>
  <r>
    <s v="18/0771/FUL"/>
    <x v="0"/>
    <m/>
    <d v="2018-06-21T00:00:00"/>
    <d v="2021-06-21T00:00:00"/>
    <d v="2018-12-01T00:00:00"/>
    <m/>
    <x v="0"/>
    <x v="0"/>
    <x v="0"/>
    <s v="Erection of a 1B2P bungalow with associated hard and soft landscaping and cycle and refuse store.  Creation of dropped kerb to faclitate provision of 1 no. parking space."/>
    <s v="Land Adjacent To_x000d_94 Pigeon Lane_x000d_Hampton_x000d_TW12 1AF_x000d_"/>
    <s v="TW12 1AF"/>
    <m/>
    <m/>
    <m/>
    <m/>
    <m/>
    <m/>
    <m/>
    <m/>
    <n v="0"/>
    <m/>
    <n v="1"/>
    <m/>
    <m/>
    <m/>
    <m/>
    <m/>
    <m/>
    <m/>
    <n v="1"/>
    <n v="1"/>
    <n v="0"/>
    <n v="0"/>
    <n v="0"/>
    <n v="0"/>
    <n v="0"/>
    <n v="0"/>
    <n v="0"/>
    <n v="1"/>
    <n v="0"/>
    <n v="1"/>
    <n v="0"/>
    <n v="0"/>
    <n v="0"/>
    <n v="0"/>
    <n v="513452"/>
    <n v="171614"/>
    <s v="HNN"/>
  </r>
  <r>
    <s v="18/0860/GPD15"/>
    <x v="1"/>
    <s v="PA"/>
    <d v="2018-05-08T00:00:00"/>
    <d v="2021-05-08T00:00:00"/>
    <m/>
    <d v="2019-06-14T00:00:00"/>
    <x v="1"/>
    <x v="0"/>
    <x v="0"/>
    <s v="Change of use from B1(c) to C3 to provide seven new self-contained studio residential dwellings."/>
    <s v="2 Elmfield Avenue_x000d_Teddington_x000d_TW11 8BS_x000d_"/>
    <s v="TW11 8BS"/>
    <m/>
    <m/>
    <m/>
    <m/>
    <m/>
    <m/>
    <m/>
    <m/>
    <n v="0"/>
    <m/>
    <n v="7"/>
    <m/>
    <m/>
    <m/>
    <m/>
    <m/>
    <m/>
    <m/>
    <n v="7"/>
    <n v="7"/>
    <n v="0"/>
    <n v="0"/>
    <n v="0"/>
    <n v="0"/>
    <n v="0"/>
    <n v="0"/>
    <n v="0"/>
    <n v="7"/>
    <n v="7"/>
    <n v="0"/>
    <n v="0"/>
    <n v="0"/>
    <n v="0"/>
    <n v="0"/>
    <n v="516011"/>
    <n v="171165"/>
    <s v="TED"/>
  </r>
  <r>
    <s v="18/0866/FUL"/>
    <x v="4"/>
    <m/>
    <d v="2018-11-05T00:00:00"/>
    <d v="2021-11-06T00:00:00"/>
    <m/>
    <m/>
    <x v="2"/>
    <x v="0"/>
    <x v="0"/>
    <s v="Extension and alterations to existing 2 no. retail units and 1 no. 3-bedroom residential unit to provide 1 no. A1/A2/B1 unit and 5 no. residential units, including provision of lower ground floor level and rear dormers."/>
    <s v="422 Upper Richmond Road West_x000d_East Sheen_x000d_London_x000d__x000d_"/>
    <s v="TW10 5DY"/>
    <m/>
    <m/>
    <n v="1"/>
    <m/>
    <m/>
    <m/>
    <m/>
    <m/>
    <n v="1"/>
    <m/>
    <n v="5"/>
    <m/>
    <m/>
    <m/>
    <m/>
    <m/>
    <m/>
    <m/>
    <n v="5"/>
    <n v="5"/>
    <n v="0"/>
    <n v="-1"/>
    <n v="0"/>
    <n v="0"/>
    <n v="0"/>
    <n v="0"/>
    <n v="0"/>
    <n v="4"/>
    <n v="0"/>
    <n v="0"/>
    <n v="1"/>
    <n v="1"/>
    <n v="1"/>
    <n v="1"/>
    <n v="519849"/>
    <n v="175357"/>
    <s v="NRW"/>
  </r>
  <r>
    <s v="18/0929/FUL"/>
    <x v="3"/>
    <m/>
    <d v="2018-11-07T00:00:00"/>
    <d v="2021-11-07T00:00:00"/>
    <d v="2018-12-03T00:00:00"/>
    <d v="2020-06-12T00:00:00"/>
    <x v="0"/>
    <x v="0"/>
    <x v="0"/>
    <s v="Replacement shopfront and new entrance door.  New doors/windows to the side and rear elevation of the existing rear extension.   Change of use of the front part of ground floor level from restaurant (Class A3) to retail (Class A1).  First floor rear exten"/>
    <s v="195 High Street_x000d_Hampton Hill_x000d_TW12 1NL"/>
    <s v="TW12 1NL"/>
    <n v="3"/>
    <m/>
    <m/>
    <m/>
    <m/>
    <m/>
    <m/>
    <m/>
    <n v="3"/>
    <m/>
    <m/>
    <n v="3"/>
    <m/>
    <m/>
    <m/>
    <m/>
    <m/>
    <m/>
    <n v="3"/>
    <n v="-3"/>
    <n v="3"/>
    <n v="0"/>
    <n v="0"/>
    <n v="0"/>
    <n v="0"/>
    <n v="0"/>
    <n v="0"/>
    <n v="0"/>
    <n v="0"/>
    <n v="0"/>
    <n v="0"/>
    <n v="0"/>
    <n v="0"/>
    <n v="0"/>
    <n v="514485"/>
    <n v="171271"/>
    <s v="FHH"/>
  </r>
  <r>
    <s v="18/0946/FUL"/>
    <x v="1"/>
    <m/>
    <d v="2018-06-04T00:00:00"/>
    <d v="2021-06-04T00:00:00"/>
    <d v="2020-01-13T00:00:00"/>
    <m/>
    <x v="0"/>
    <x v="0"/>
    <x v="0"/>
    <s v="Conversion of Second Floor Flat into 2 no. x 1-bedroom Flats"/>
    <s v="Second Floor Flat _x000d_302 Sandycombe Road_x000d_Richmond_x000d_TW9 3NG"/>
    <s v="TW9 3NG"/>
    <m/>
    <n v="1"/>
    <m/>
    <m/>
    <m/>
    <m/>
    <m/>
    <m/>
    <n v="1"/>
    <m/>
    <n v="2"/>
    <m/>
    <m/>
    <m/>
    <m/>
    <m/>
    <m/>
    <m/>
    <n v="2"/>
    <n v="2"/>
    <n v="-1"/>
    <n v="0"/>
    <n v="0"/>
    <n v="0"/>
    <n v="0"/>
    <n v="0"/>
    <n v="0"/>
    <n v="1"/>
    <n v="0"/>
    <n v="1"/>
    <n v="0"/>
    <n v="0"/>
    <n v="0"/>
    <n v="0"/>
    <n v="519061"/>
    <n v="176659"/>
    <s v="KWA"/>
  </r>
  <r>
    <s v="18/1022/FUL"/>
    <x v="2"/>
    <m/>
    <d v="2018-11-27T00:00:00"/>
    <d v="2021-11-27T00:00:00"/>
    <m/>
    <m/>
    <x v="2"/>
    <x v="0"/>
    <x v="0"/>
    <s v="Change of use of 1st floor from C3 (Residential) use to D1 use (Dental Surgery). Replacement 5 no. windows on second floor front elevation."/>
    <s v="Elmfield House_x000d_High Street_x000d_Teddington_x000d_TW11 8EW_x000d_"/>
    <s v="TW11 8EW"/>
    <n v="1"/>
    <m/>
    <m/>
    <m/>
    <m/>
    <m/>
    <m/>
    <m/>
    <n v="1"/>
    <m/>
    <m/>
    <m/>
    <m/>
    <m/>
    <m/>
    <m/>
    <m/>
    <m/>
    <n v="0"/>
    <n v="-1"/>
    <n v="0"/>
    <n v="0"/>
    <n v="0"/>
    <n v="0"/>
    <n v="0"/>
    <n v="0"/>
    <n v="0"/>
    <n v="-1"/>
    <n v="0"/>
    <n v="0"/>
    <n v="-0.25"/>
    <n v="-0.25"/>
    <n v="-0.25"/>
    <n v="-0.25"/>
    <n v="515922"/>
    <n v="171125"/>
    <s v="TED"/>
  </r>
  <r>
    <s v="18/1038/FUL"/>
    <x v="0"/>
    <m/>
    <d v="2019-02-04T00:00:00"/>
    <d v="2022-02-04T00:00:00"/>
    <m/>
    <m/>
    <x v="2"/>
    <x v="0"/>
    <x v="0"/>
    <s v="Partial demolition and alterations to the existing building and the erection of 3 x 3-bedroom new build houses on the eastern part of the site, with associated parking and landscaping."/>
    <s v="21A St Leonards Road_x000d_East Sheen_x000d_London_x000d_SW14 7LY_x000d_"/>
    <m/>
    <m/>
    <m/>
    <m/>
    <m/>
    <m/>
    <m/>
    <m/>
    <m/>
    <n v="0"/>
    <m/>
    <m/>
    <m/>
    <n v="3"/>
    <m/>
    <m/>
    <m/>
    <m/>
    <n v="0"/>
    <n v="3"/>
    <n v="0"/>
    <n v="0"/>
    <n v="3"/>
    <n v="0"/>
    <n v="0"/>
    <n v="0"/>
    <n v="0"/>
    <n v="0"/>
    <n v="3"/>
    <n v="0"/>
    <n v="0"/>
    <n v="0.75"/>
    <n v="0.75"/>
    <n v="0.75"/>
    <n v="0.75"/>
    <n v="520397"/>
    <n v="175552"/>
    <s v="EAS"/>
  </r>
  <r>
    <s v="18/1064/GPD15"/>
    <x v="1"/>
    <s v="PA"/>
    <d v="2018-05-22T00:00:00"/>
    <d v="2021-05-22T00:00:00"/>
    <m/>
    <m/>
    <x v="2"/>
    <x v="0"/>
    <x v="0"/>
    <s v="Change of use from offices (B1) to residential (C3)"/>
    <s v="21A St Leonards Road_x000d_East Sheen_x000d_London_x000d_SW14 7LY_x000d_"/>
    <s v="SW14 7LY"/>
    <m/>
    <m/>
    <m/>
    <m/>
    <m/>
    <m/>
    <m/>
    <m/>
    <n v="0"/>
    <m/>
    <m/>
    <m/>
    <n v="5"/>
    <m/>
    <m/>
    <m/>
    <m/>
    <m/>
    <n v="5"/>
    <n v="0"/>
    <n v="0"/>
    <n v="5"/>
    <n v="0"/>
    <n v="0"/>
    <n v="0"/>
    <n v="0"/>
    <n v="0"/>
    <n v="5"/>
    <n v="0"/>
    <n v="0"/>
    <n v="1.25"/>
    <n v="1.25"/>
    <n v="1.25"/>
    <n v="1.25"/>
    <n v="520397"/>
    <n v="175552"/>
    <s v="EAS"/>
  </r>
  <r>
    <s v="18/1114/FUL"/>
    <x v="3"/>
    <m/>
    <d v="2019-07-25T00:00:00"/>
    <d v="2022-07-25T00:00:00"/>
    <m/>
    <m/>
    <x v="2"/>
    <x v="0"/>
    <x v="0"/>
    <s v="Proposed extension at roof level and 3 storey rear staircase extension to facilitate the creation of 1 no. 1B2P flat.  Reconfiguration of existing 2 x 2 bed maisonettes into 2 x 2 bed flats.  Alterations to external elevations of the property.  Provsion o"/>
    <s v="34 And 36 Taylor Close And 177 High Street Hampton Hill_x000a__x000a_"/>
    <s v="TW12 1LF"/>
    <m/>
    <m/>
    <n v="2"/>
    <m/>
    <m/>
    <m/>
    <m/>
    <m/>
    <n v="2"/>
    <m/>
    <n v="1"/>
    <n v="2"/>
    <m/>
    <m/>
    <m/>
    <m/>
    <m/>
    <m/>
    <n v="3"/>
    <n v="1"/>
    <n v="2"/>
    <n v="-2"/>
    <n v="0"/>
    <n v="0"/>
    <n v="0"/>
    <n v="0"/>
    <n v="0"/>
    <n v="1"/>
    <n v="0"/>
    <n v="0"/>
    <n v="0.25"/>
    <n v="0.25"/>
    <n v="0.25"/>
    <n v="0.25"/>
    <n v="514448"/>
    <n v="171212"/>
    <s v="FHH"/>
  </r>
  <r>
    <s v="18/1175/FUL"/>
    <x v="4"/>
    <m/>
    <d v="2018-10-05T00:00:00"/>
    <d v="2021-10-05T00:00:00"/>
    <d v="2019-05-17T00:00:00"/>
    <d v="2019-09-10T00:00:00"/>
    <x v="1"/>
    <x v="0"/>
    <x v="0"/>
    <s v="Construction of 3 front roof dormer windows to facilitate the creation of a new two-bedroom flat in the roof space, including the alteration to the layout of flat 19 (resulting in a decrease in size) to provide access."/>
    <s v="17 - 20 Tersha Street_x000d_Richmond_x000d__x000d_"/>
    <s v="TW9 2LY"/>
    <m/>
    <m/>
    <m/>
    <m/>
    <m/>
    <m/>
    <m/>
    <m/>
    <n v="0"/>
    <m/>
    <m/>
    <n v="1"/>
    <m/>
    <m/>
    <m/>
    <m/>
    <m/>
    <m/>
    <n v="1"/>
    <n v="0"/>
    <n v="1"/>
    <n v="0"/>
    <n v="0"/>
    <n v="0"/>
    <n v="0"/>
    <n v="0"/>
    <n v="0"/>
    <n v="1"/>
    <n v="1"/>
    <n v="0"/>
    <n v="0"/>
    <n v="0"/>
    <n v="0"/>
    <n v="0"/>
    <n v="518588"/>
    <n v="175372"/>
    <s v="NRW"/>
  </r>
  <r>
    <s v="18/1248/FUL"/>
    <x v="1"/>
    <m/>
    <d v="2018-12-21T00:00:00"/>
    <d v="2021-12-21T00:00:00"/>
    <m/>
    <m/>
    <x v="2"/>
    <x v="0"/>
    <x v="0"/>
    <s v="Conversion, refurbishment and extension of existing tyre shop with maisonette above (C3) into two self-contained one bedroom flats (C3)."/>
    <s v="1 Trinity Road_x000d_Richmond_x000d_TW9 2LD"/>
    <s v="TW9 2LD"/>
    <n v="1"/>
    <m/>
    <m/>
    <m/>
    <m/>
    <m/>
    <m/>
    <m/>
    <n v="1"/>
    <m/>
    <n v="2"/>
    <m/>
    <m/>
    <m/>
    <m/>
    <m/>
    <m/>
    <m/>
    <n v="2"/>
    <n v="1"/>
    <n v="0"/>
    <n v="0"/>
    <n v="0"/>
    <n v="0"/>
    <n v="0"/>
    <n v="0"/>
    <n v="0"/>
    <n v="1"/>
    <n v="0"/>
    <n v="0"/>
    <n v="0.25"/>
    <n v="0.25"/>
    <n v="0.25"/>
    <n v="0.25"/>
    <n v="518862"/>
    <n v="175562"/>
    <s v="NRW"/>
  </r>
  <r>
    <s v="18/1360/GPD15"/>
    <x v="1"/>
    <s v="PA"/>
    <d v="2018-06-15T00:00:00"/>
    <d v="2021-06-15T00:00:00"/>
    <d v="2019-05-03T00:00:00"/>
    <d v="2019-09-12T00:00:00"/>
    <x v="1"/>
    <x v="0"/>
    <x v="0"/>
    <s v="Change of use of ground floor from B1 (office) to C3 (dwellinghouse) to provide a 1 bedroom unit."/>
    <s v="1 Coval Passage_x000d_East Sheen_x000d_London_x000d_SW14 7RE_x000d_"/>
    <s v="SW14 7RE"/>
    <m/>
    <m/>
    <m/>
    <m/>
    <m/>
    <m/>
    <m/>
    <m/>
    <n v="0"/>
    <m/>
    <n v="1"/>
    <m/>
    <m/>
    <m/>
    <m/>
    <m/>
    <m/>
    <m/>
    <n v="1"/>
    <n v="1"/>
    <n v="0"/>
    <n v="0"/>
    <n v="0"/>
    <n v="0"/>
    <n v="0"/>
    <n v="0"/>
    <n v="0"/>
    <n v="1"/>
    <n v="1"/>
    <n v="0"/>
    <n v="0"/>
    <n v="0"/>
    <n v="0"/>
    <n v="0"/>
    <n v="520124"/>
    <n v="175293"/>
    <s v="EAS"/>
  </r>
  <r>
    <s v="18/1442/FUL"/>
    <x v="0"/>
    <m/>
    <d v="2019-01-07T00:00:00"/>
    <d v="2022-01-07T00:00:00"/>
    <m/>
    <m/>
    <x v="2"/>
    <x v="0"/>
    <x v="0"/>
    <s v="Demolition of the existing outbuilding to the rear of no.48 Fourth Cross Road accessed via Rutland Road and construction of 1x2 bedroom dwelling including basement, with associated car parking, cycle parking and recycle/refuse storage."/>
    <s v="Land Rear Of_x000d_48 Fourth Cross Road_x000d_Twickenham_x000d__x000d_"/>
    <s v="TW2 5ER"/>
    <m/>
    <m/>
    <m/>
    <m/>
    <m/>
    <m/>
    <m/>
    <m/>
    <n v="0"/>
    <m/>
    <m/>
    <n v="1"/>
    <m/>
    <m/>
    <m/>
    <m/>
    <m/>
    <m/>
    <n v="1"/>
    <n v="0"/>
    <n v="1"/>
    <n v="0"/>
    <n v="0"/>
    <n v="0"/>
    <n v="0"/>
    <n v="0"/>
    <n v="0"/>
    <n v="1"/>
    <n v="0"/>
    <n v="0"/>
    <n v="0.25"/>
    <n v="0.25"/>
    <n v="0.25"/>
    <n v="0.25"/>
    <n v="514703"/>
    <n v="172701"/>
    <m/>
  </r>
  <r>
    <s v="18/1446/FUL"/>
    <x v="0"/>
    <m/>
    <d v="2018-08-10T00:00:00"/>
    <d v="2021-08-10T00:00:00"/>
    <m/>
    <m/>
    <x v="2"/>
    <x v="0"/>
    <x v="0"/>
    <s v="Demolition of existing single family dwelling and erection of a replacement two-storey dwelling house, with accommodation in the mansard roof."/>
    <s v="32 Albion Road_x000d_Twickenham_x000d_TW2 6QJ"/>
    <s v="TW2 6QJ"/>
    <m/>
    <m/>
    <m/>
    <n v="1"/>
    <m/>
    <m/>
    <m/>
    <m/>
    <n v="1"/>
    <m/>
    <m/>
    <m/>
    <m/>
    <n v="1"/>
    <m/>
    <m/>
    <m/>
    <m/>
    <n v="1"/>
    <n v="0"/>
    <n v="0"/>
    <n v="0"/>
    <n v="0"/>
    <n v="0"/>
    <n v="0"/>
    <n v="0"/>
    <n v="0"/>
    <n v="0"/>
    <n v="0"/>
    <n v="0"/>
    <n v="0"/>
    <n v="0"/>
    <n v="0"/>
    <n v="0"/>
    <n v="515299"/>
    <n v="173105"/>
    <s v="SOT"/>
  </r>
  <r>
    <s v="18/1566/FUL"/>
    <x v="2"/>
    <m/>
    <d v="2018-09-25T00:00:00"/>
    <d v="2021-09-25T00:00:00"/>
    <d v="2019-01-31T00:00:00"/>
    <d v="2019-10-10T00:00:00"/>
    <x v="1"/>
    <x v="0"/>
    <x v="0"/>
    <s v="Second floor rear roof extension, replacement windows on first floor rear and side elevations, 2 no. rooflights on front roof slope to facilitate the conversion of existing 3 bed dwelling house to form 2x 2 bed flats and 1x 1 bed flat and associated cycle"/>
    <s v="16 Whitton Road_x000d_Twickenham_x000d_TW1 1BJ"/>
    <s v="TW1 1BJ"/>
    <m/>
    <m/>
    <n v="1"/>
    <m/>
    <m/>
    <m/>
    <m/>
    <m/>
    <n v="1"/>
    <m/>
    <n v="1"/>
    <n v="2"/>
    <m/>
    <m/>
    <m/>
    <m/>
    <m/>
    <m/>
    <n v="3"/>
    <n v="1"/>
    <n v="2"/>
    <n v="-1"/>
    <n v="0"/>
    <n v="0"/>
    <n v="0"/>
    <n v="0"/>
    <n v="0"/>
    <n v="2"/>
    <n v="2"/>
    <n v="0"/>
    <n v="0"/>
    <n v="0"/>
    <n v="0"/>
    <n v="0"/>
    <n v="515965"/>
    <n v="173782"/>
    <s v="STM"/>
  </r>
  <r>
    <s v="18/1569/FUL"/>
    <x v="2"/>
    <m/>
    <d v="2018-08-17T00:00:00"/>
    <d v="2022-03-11T00:00:00"/>
    <d v="2019-03-31T00:00:00"/>
    <d v="2019-05-31T00:00:00"/>
    <x v="1"/>
    <x v="0"/>
    <x v="0"/>
    <s v="Reversion of to two self-contained flats into single family dwelling house."/>
    <s v="14 Norman Avenue_x000d_Twickenham_x000d_TW1 2LY"/>
    <s v="TW1 2LY"/>
    <m/>
    <n v="2"/>
    <m/>
    <m/>
    <m/>
    <m/>
    <m/>
    <m/>
    <n v="2"/>
    <m/>
    <m/>
    <m/>
    <m/>
    <n v="1"/>
    <m/>
    <m/>
    <m/>
    <m/>
    <n v="1"/>
    <n v="0"/>
    <n v="-2"/>
    <n v="0"/>
    <n v="1"/>
    <n v="0"/>
    <n v="0"/>
    <n v="0"/>
    <n v="0"/>
    <n v="-1"/>
    <n v="-1"/>
    <n v="0"/>
    <n v="0"/>
    <n v="0"/>
    <n v="0"/>
    <n v="0"/>
    <n v="516997"/>
    <n v="173966"/>
    <s v="TWR"/>
  </r>
  <r>
    <s v="18/1619/FUL"/>
    <x v="4"/>
    <m/>
    <d v="2019-05-28T00:00:00"/>
    <d v="2022-05-28T00:00:00"/>
    <m/>
    <d v="2020-05-12T00:00:00"/>
    <x v="0"/>
    <x v="0"/>
    <x v="0"/>
    <s v="Erection of rear roof extension with roof lights to front roof slope and conversion of first floor flat and new roof space into two self-contained flats."/>
    <s v="135A Sheen Lane_x000d_East Sheen_x000d_London_x000d_SW14 8AE"/>
    <s v="SW14 8AE"/>
    <m/>
    <m/>
    <m/>
    <m/>
    <m/>
    <m/>
    <m/>
    <m/>
    <n v="0"/>
    <m/>
    <n v="1"/>
    <m/>
    <m/>
    <m/>
    <m/>
    <m/>
    <m/>
    <m/>
    <n v="1"/>
    <n v="1"/>
    <n v="0"/>
    <n v="0"/>
    <n v="0"/>
    <n v="0"/>
    <n v="0"/>
    <n v="0"/>
    <n v="0"/>
    <n v="1"/>
    <n v="0"/>
    <n v="1"/>
    <n v="0"/>
    <n v="0"/>
    <n v="0"/>
    <n v="0"/>
    <n v="520508"/>
    <n v="175448"/>
    <s v="EAS"/>
  </r>
  <r>
    <s v="18/1722/GPD13"/>
    <x v="1"/>
    <s v="PA"/>
    <d v="2018-07-12T00:00:00"/>
    <d v="2021-07-12T00:00:00"/>
    <d v="2018-04-02T00:00:00"/>
    <d v="2019-10-14T00:00:00"/>
    <x v="1"/>
    <x v="0"/>
    <x v="0"/>
    <s v="Change of use from A1(Retail) to C3 (Residential) to create a two bedroom flat."/>
    <s v="Ground Floor_x000d_204 Stanley Road_x000d_Teddington_x000d_TW11 8UE_x000d_"/>
    <s v="TW11 8UE"/>
    <m/>
    <m/>
    <m/>
    <m/>
    <m/>
    <m/>
    <m/>
    <m/>
    <n v="0"/>
    <m/>
    <m/>
    <n v="1"/>
    <m/>
    <m/>
    <m/>
    <m/>
    <m/>
    <m/>
    <n v="1"/>
    <n v="0"/>
    <n v="1"/>
    <n v="0"/>
    <n v="0"/>
    <n v="0"/>
    <n v="0"/>
    <n v="0"/>
    <n v="0"/>
    <n v="1"/>
    <n v="1"/>
    <n v="0"/>
    <n v="0"/>
    <n v="0"/>
    <n v="0"/>
    <n v="0"/>
    <n v="515113"/>
    <n v="171634"/>
    <s v="FHH"/>
  </r>
  <r>
    <s v="18/1743/FUL"/>
    <x v="0"/>
    <m/>
    <d v="2018-10-12T00:00:00"/>
    <d v="2021-12-20T00:00:00"/>
    <m/>
    <m/>
    <x v="2"/>
    <x v="0"/>
    <x v="0"/>
    <s v="Subdivision of existing curtilage at 168 Broom Road; alterations to existing garage to the rear of the site comprising single storey side extension; two rear dormer roof extensions; two rooflights to the front roofslope and fenestration alterations to fac"/>
    <s v="168 Broom Road_x000d_Teddington_x000d_TW11 9PQ_x000d_"/>
    <s v="TW11 9PQ"/>
    <m/>
    <m/>
    <m/>
    <m/>
    <m/>
    <m/>
    <m/>
    <m/>
    <n v="0"/>
    <m/>
    <n v="1"/>
    <m/>
    <m/>
    <m/>
    <m/>
    <m/>
    <m/>
    <m/>
    <n v="1"/>
    <n v="1"/>
    <n v="0"/>
    <n v="0"/>
    <n v="0"/>
    <n v="0"/>
    <n v="0"/>
    <n v="0"/>
    <n v="0"/>
    <n v="1"/>
    <n v="0"/>
    <n v="0"/>
    <n v="0.25"/>
    <n v="0.25"/>
    <n v="0.25"/>
    <n v="0.25"/>
    <n v="517388"/>
    <n v="170706"/>
    <s v="HWI"/>
  </r>
  <r>
    <s v="18/1767/FUL"/>
    <x v="1"/>
    <m/>
    <d v="2019-01-11T00:00:00"/>
    <d v="2022-01-11T00:00:00"/>
    <d v="2019-03-01T00:00:00"/>
    <d v="2020-05-11T00:00:00"/>
    <x v="0"/>
    <x v="0"/>
    <x v="0"/>
    <s v="Alterations to the existing shopfront and reduction to ground floor floorspace to facilitate the re-provision of a Class A2 use at ground floor level.  _x000d_Change of use of existing A2 to C3 (Residential) Use at part ground level and first floor level.  Repl"/>
    <s v="73 High Street_x000d_Hampton Hill_x000d_TW12 1NH_x000d_"/>
    <s v="TW12 1NH"/>
    <m/>
    <m/>
    <m/>
    <m/>
    <m/>
    <m/>
    <m/>
    <m/>
    <n v="0"/>
    <m/>
    <m/>
    <n v="2"/>
    <m/>
    <m/>
    <m/>
    <m/>
    <m/>
    <m/>
    <n v="2"/>
    <n v="0"/>
    <n v="2"/>
    <n v="0"/>
    <n v="0"/>
    <n v="0"/>
    <n v="0"/>
    <n v="0"/>
    <n v="0"/>
    <n v="2"/>
    <n v="0"/>
    <n v="2"/>
    <n v="0"/>
    <n v="0"/>
    <n v="0"/>
    <n v="0"/>
    <n v="514273"/>
    <n v="170844"/>
    <s v="FHH"/>
  </r>
  <r>
    <s v="18/1808/FUL"/>
    <x v="0"/>
    <m/>
    <d v="2018-11-19T00:00:00"/>
    <d v="2021-11-19T00:00:00"/>
    <d v="2019-10-16T00:00:00"/>
    <m/>
    <x v="0"/>
    <x v="0"/>
    <x v="0"/>
    <s v="Demolition of existing building in Use Class B8 (storage and distribution) and change of use of land to C3 (residential) use.  Erection of a part two storey part single storey building to provide 4 bed (4B8P) dwellinghouse with associated parking, hard an"/>
    <s v="12 - 14 Church Lane Teddington_x000a__x000a_"/>
    <s v="TW11 8AP"/>
    <m/>
    <m/>
    <m/>
    <m/>
    <m/>
    <m/>
    <m/>
    <m/>
    <n v="0"/>
    <m/>
    <m/>
    <m/>
    <m/>
    <n v="1"/>
    <m/>
    <m/>
    <m/>
    <m/>
    <n v="1"/>
    <n v="0"/>
    <n v="0"/>
    <n v="0"/>
    <n v="1"/>
    <n v="0"/>
    <n v="0"/>
    <n v="0"/>
    <n v="0"/>
    <n v="1"/>
    <n v="0"/>
    <n v="1"/>
    <n v="0"/>
    <n v="0"/>
    <n v="0"/>
    <n v="0"/>
    <n v="515803"/>
    <n v="171071"/>
    <s v="TED"/>
  </r>
  <r>
    <s v="18/1817/GPD15"/>
    <x v="1"/>
    <s v="PA"/>
    <d v="2018-06-29T00:00:00"/>
    <d v="2021-06-29T00:00:00"/>
    <m/>
    <d v="2020-02-21T00:00:00"/>
    <x v="1"/>
    <x v="0"/>
    <x v="0"/>
    <s v="Change of use from an office (Use Class B1(a)) to residential (Use Class C3) to provide 1 x 4 bed dwellinghouse."/>
    <s v="9 Elmtree Road_x000d_Teddington_x000d_TW11 8SJ_x000d_"/>
    <s v="TW11 8SJ"/>
    <m/>
    <m/>
    <m/>
    <m/>
    <m/>
    <m/>
    <m/>
    <m/>
    <n v="0"/>
    <m/>
    <m/>
    <m/>
    <m/>
    <n v="1"/>
    <m/>
    <m/>
    <m/>
    <m/>
    <n v="1"/>
    <n v="0"/>
    <n v="0"/>
    <n v="0"/>
    <n v="1"/>
    <n v="0"/>
    <n v="0"/>
    <n v="0"/>
    <n v="0"/>
    <n v="1"/>
    <n v="1"/>
    <n v="0"/>
    <n v="0"/>
    <n v="0"/>
    <n v="0"/>
    <n v="0"/>
    <n v="515379"/>
    <n v="171492"/>
    <s v="FHH"/>
  </r>
  <r>
    <s v="18/1911/FUL"/>
    <x v="4"/>
    <m/>
    <d v="2018-12-11T00:00:00"/>
    <d v="2021-12-11T00:00:00"/>
    <m/>
    <m/>
    <x v="2"/>
    <x v="0"/>
    <x v="0"/>
    <s v="First floor side extension and internal alterations (loss of floor space to existing first floor flat) in connection with the formation of an additional studio flat."/>
    <s v="74 Copthall Gardens_x000d_Twickenham_x000d_TW1 4HJ_x000d__x000d_"/>
    <s v="TW1 4HJ"/>
    <m/>
    <m/>
    <m/>
    <m/>
    <m/>
    <m/>
    <m/>
    <m/>
    <n v="0"/>
    <m/>
    <n v="1"/>
    <m/>
    <m/>
    <m/>
    <m/>
    <m/>
    <m/>
    <m/>
    <n v="1"/>
    <n v="1"/>
    <n v="0"/>
    <n v="0"/>
    <n v="0"/>
    <n v="0"/>
    <n v="0"/>
    <n v="0"/>
    <n v="0"/>
    <n v="1"/>
    <n v="0"/>
    <n v="0"/>
    <n v="0.25"/>
    <n v="0.25"/>
    <n v="0.25"/>
    <n v="0.25"/>
    <n v="515913"/>
    <n v="173384"/>
    <s v="TWR"/>
  </r>
  <r>
    <s v="18/2038/FUL"/>
    <x v="0"/>
    <m/>
    <d v="2019-02-12T00:00:00"/>
    <d v="2022-02-12T00:00:00"/>
    <m/>
    <m/>
    <x v="2"/>
    <x v="0"/>
    <x v="0"/>
    <s v="Demolition of existing building and construction of new building with basement."/>
    <s v="33 Parke Road_x000d_Barnes_x000d_London_x000d_SW13 9NJ"/>
    <s v="SW13 9NJ"/>
    <m/>
    <m/>
    <m/>
    <m/>
    <m/>
    <n v="1"/>
    <m/>
    <m/>
    <n v="1"/>
    <m/>
    <m/>
    <m/>
    <m/>
    <m/>
    <n v="1"/>
    <m/>
    <m/>
    <m/>
    <n v="1"/>
    <n v="0"/>
    <n v="0"/>
    <n v="0"/>
    <n v="0"/>
    <n v="1"/>
    <n v="-1"/>
    <n v="0"/>
    <n v="0"/>
    <n v="0"/>
    <n v="0"/>
    <n v="0"/>
    <n v="0"/>
    <n v="0"/>
    <n v="0"/>
    <n v="0"/>
    <n v="522063"/>
    <n v="177165"/>
    <s v="BAR"/>
  </r>
  <r>
    <s v="18/2114/FUL"/>
    <x v="1"/>
    <m/>
    <d v="2018-12-20T00:00:00"/>
    <d v="2021-12-20T00:00:00"/>
    <d v="2019-02-01T00:00:00"/>
    <d v="2020-05-04T00:00:00"/>
    <x v="0"/>
    <x v="0"/>
    <x v="0"/>
    <s v="Two-storey rear extension, rear roof extension and conversion of the rear part of the ground floor shop; in connection with the use of the property as a ground floor retail unit, 1x two-bedroom flat and 2 x one-bedroom flats."/>
    <s v="7 Barnes High Street_x000d_Barnes_x000d_London_x000d_SW13 9LW"/>
    <s v="SW13 9LW"/>
    <n v="2"/>
    <m/>
    <m/>
    <m/>
    <m/>
    <m/>
    <m/>
    <m/>
    <n v="2"/>
    <m/>
    <n v="2"/>
    <n v="1"/>
    <m/>
    <m/>
    <m/>
    <m/>
    <m/>
    <m/>
    <n v="3"/>
    <n v="0"/>
    <n v="1"/>
    <n v="0"/>
    <n v="0"/>
    <n v="0"/>
    <n v="0"/>
    <n v="0"/>
    <n v="0"/>
    <n v="1"/>
    <n v="0"/>
    <n v="1"/>
    <n v="0"/>
    <n v="0"/>
    <n v="0"/>
    <n v="0"/>
    <n v="521729"/>
    <n v="176389"/>
    <s v="MBC"/>
  </r>
  <r>
    <s v="18/2235/VRC"/>
    <x v="1"/>
    <m/>
    <d v="2018-09-25T00:00:00"/>
    <d v="2021-09-25T00:00:00"/>
    <m/>
    <m/>
    <x v="0"/>
    <x v="0"/>
    <x v="0"/>
    <s v="Removal of Condition U35386 (Residential-Ancillary Accommodation) and vary condition U35387 (Mixed use A4/C1) of planning permission 17/2301/FUL to exclude the reference to the stable block."/>
    <s v="Jolly Coopers _x000d_16 High Street_x000d_Hampton_x000d_TW12 2SJ"/>
    <s v="TW12 2SJ"/>
    <m/>
    <m/>
    <n v="1"/>
    <m/>
    <m/>
    <m/>
    <m/>
    <m/>
    <n v="1"/>
    <m/>
    <m/>
    <n v="1"/>
    <m/>
    <m/>
    <m/>
    <m/>
    <m/>
    <m/>
    <n v="1"/>
    <n v="0"/>
    <n v="1"/>
    <n v="-1"/>
    <n v="0"/>
    <n v="0"/>
    <n v="0"/>
    <n v="0"/>
    <n v="0"/>
    <n v="0"/>
    <n v="0"/>
    <n v="0"/>
    <n v="0"/>
    <n v="0"/>
    <n v="0"/>
    <n v="0"/>
    <n v="514005"/>
    <n v="169556"/>
    <s v="HTN"/>
  </r>
  <r>
    <s v="18/2296/ES191"/>
    <x v="2"/>
    <m/>
    <d v="2018-08-20T00:00:00"/>
    <d v="2019-11-29T00:00:00"/>
    <m/>
    <d v="2019-11-29T00:00:00"/>
    <x v="1"/>
    <x v="0"/>
    <x v="0"/>
    <s v="Use of the ground floor (left annex) as a self-contained dwelling (C3)."/>
    <s v="706A Hanworth Road_x000d_Whitton_x000d_Hounslow_x000d_TW4 5NT_x000d_"/>
    <s v="TW4 5NT"/>
    <m/>
    <m/>
    <m/>
    <m/>
    <n v="1"/>
    <m/>
    <m/>
    <m/>
    <n v="1"/>
    <m/>
    <m/>
    <n v="1"/>
    <n v="1"/>
    <m/>
    <m/>
    <m/>
    <m/>
    <m/>
    <n v="2"/>
    <n v="0"/>
    <n v="1"/>
    <n v="1"/>
    <n v="0"/>
    <n v="-1"/>
    <n v="0"/>
    <n v="0"/>
    <n v="0"/>
    <n v="1"/>
    <n v="1"/>
    <n v="0"/>
    <n v="0"/>
    <n v="0"/>
    <n v="0"/>
    <n v="0"/>
    <n v="512613"/>
    <n v="173404"/>
    <s v="HEA"/>
  </r>
  <r>
    <s v="18/2322/FUL"/>
    <x v="1"/>
    <m/>
    <d v="2018-11-13T00:00:00"/>
    <d v="2022-05-30T00:00:00"/>
    <d v="2020-01-13T00:00:00"/>
    <m/>
    <x v="0"/>
    <x v="0"/>
    <x v="0"/>
    <s v="Demolition of existing single-storey rear lean-to extension and formation of new external patio and other external alterations to elevations.  Change of use of rear part of ground floor level from A1(retail) to C3 (residential) to faciliate its conversion"/>
    <s v="300 - 302 Sandycombe Road_x000d_Richmond_x000d_TW9 3NG_x000d_"/>
    <s v="TW9 3NG"/>
    <m/>
    <m/>
    <m/>
    <m/>
    <m/>
    <m/>
    <m/>
    <m/>
    <n v="0"/>
    <m/>
    <m/>
    <n v="1"/>
    <m/>
    <m/>
    <m/>
    <m/>
    <m/>
    <m/>
    <n v="1"/>
    <n v="0"/>
    <n v="1"/>
    <n v="0"/>
    <n v="0"/>
    <n v="0"/>
    <n v="0"/>
    <n v="0"/>
    <n v="0"/>
    <n v="1"/>
    <n v="0"/>
    <n v="1"/>
    <n v="0"/>
    <n v="0"/>
    <n v="0"/>
    <n v="0"/>
    <n v="519061"/>
    <n v="176662"/>
    <s v="KWA"/>
  </r>
  <r>
    <s v="18/2328/GPD15"/>
    <x v="1"/>
    <s v="PA"/>
    <d v="2018-09-14T00:00:00"/>
    <d v="2021-09-14T00:00:00"/>
    <m/>
    <m/>
    <x v="2"/>
    <x v="0"/>
    <x v="0"/>
    <s v="Change of use from B1 to C3 (1No. studio flat and 2No. one bed apartments)."/>
    <s v="4 Udney Park Road_x000d_Teddington_x000d_TW11 9BG_x000d_"/>
    <s v="TW11 9BG"/>
    <m/>
    <m/>
    <m/>
    <m/>
    <m/>
    <m/>
    <m/>
    <m/>
    <n v="0"/>
    <m/>
    <n v="3"/>
    <m/>
    <m/>
    <m/>
    <m/>
    <m/>
    <m/>
    <m/>
    <n v="3"/>
    <n v="3"/>
    <n v="0"/>
    <n v="0"/>
    <n v="0"/>
    <n v="0"/>
    <n v="0"/>
    <n v="0"/>
    <n v="0"/>
    <n v="3"/>
    <n v="0"/>
    <n v="0"/>
    <n v="0.75"/>
    <n v="0.75"/>
    <n v="0.75"/>
    <n v="0.75"/>
    <n v="516288"/>
    <n v="171091"/>
    <s v="TED"/>
  </r>
  <r>
    <s v="18/2494/FUL"/>
    <x v="0"/>
    <m/>
    <d v="2019-03-22T00:00:00"/>
    <d v="2022-03-22T00:00:00"/>
    <d v="2020-01-29T00:00:00"/>
    <m/>
    <x v="0"/>
    <x v="0"/>
    <x v="0"/>
    <s v="Demolition of an existing dwelling and erection of 2no. two-storey three-bedroom dwelling houses with roof space accommodation  and associated landscaping. Replacement of front boundary wall. Removal of crossover and closure of vehicular access."/>
    <s v="4 West Temple Sheen_x000d_East Sheen_x000d_London_x000d_SW14 7RT"/>
    <s v="SW14 7RT"/>
    <m/>
    <n v="1"/>
    <m/>
    <m/>
    <m/>
    <m/>
    <m/>
    <m/>
    <n v="1"/>
    <m/>
    <m/>
    <m/>
    <n v="2"/>
    <m/>
    <m/>
    <m/>
    <m/>
    <m/>
    <n v="2"/>
    <n v="0"/>
    <n v="-1"/>
    <n v="2"/>
    <n v="0"/>
    <n v="0"/>
    <n v="0"/>
    <n v="0"/>
    <n v="0"/>
    <n v="1"/>
    <n v="0"/>
    <n v="1"/>
    <n v="0"/>
    <n v="0"/>
    <n v="0"/>
    <n v="0"/>
    <n v="519884"/>
    <n v="175023"/>
    <s v="EAS"/>
  </r>
  <r>
    <s v="18/2620/FUL"/>
    <x v="4"/>
    <m/>
    <d v="2019-01-04T00:00:00"/>
    <d v="2022-01-04T00:00:00"/>
    <d v="2018-04-02T00:00:00"/>
    <d v="2019-12-02T00:00:00"/>
    <x v="1"/>
    <x v="0"/>
    <x v="0"/>
    <s v="Single storey rear extension to facilitate the provision of 1 x studio flat including secure bicycle storage for the proposed new unit and the existing ground floor and first floor units in the existing building."/>
    <s v="Ground Floor _x000d_204 Stanley Road_x000d_Teddington_x000d_TW11 8UE"/>
    <s v="TW11 8UE"/>
    <m/>
    <m/>
    <m/>
    <m/>
    <m/>
    <m/>
    <m/>
    <m/>
    <n v="0"/>
    <m/>
    <n v="1"/>
    <m/>
    <m/>
    <m/>
    <m/>
    <m/>
    <m/>
    <m/>
    <n v="1"/>
    <n v="1"/>
    <n v="0"/>
    <n v="0"/>
    <n v="0"/>
    <n v="0"/>
    <n v="0"/>
    <n v="0"/>
    <n v="0"/>
    <n v="1"/>
    <n v="1"/>
    <n v="0"/>
    <n v="0"/>
    <n v="0"/>
    <n v="0"/>
    <n v="0"/>
    <n v="515112"/>
    <n v="171634"/>
    <s v="FHH"/>
  </r>
  <r>
    <s v="18/2716/GPD13"/>
    <x v="1"/>
    <s v="PA"/>
    <d v="2018-10-08T00:00:00"/>
    <d v="2021-10-08T00:00:00"/>
    <m/>
    <m/>
    <x v="2"/>
    <x v="0"/>
    <x v="0"/>
    <s v="Change of use of premises from a A1 use to to C3 (residential use - 2 no studio flats and 1 x 1 bed flat with existing first floor flat above no. 561 to remain)"/>
    <s v="561 - 563 Upper Richmond Road West_x000d_East Sheen_x000d_London_x000d_SW14 7ED_x000d_"/>
    <s v="SW14 7ED"/>
    <m/>
    <m/>
    <m/>
    <m/>
    <m/>
    <m/>
    <m/>
    <m/>
    <n v="0"/>
    <m/>
    <n v="3"/>
    <m/>
    <m/>
    <m/>
    <m/>
    <m/>
    <m/>
    <m/>
    <n v="3"/>
    <n v="3"/>
    <n v="0"/>
    <n v="0"/>
    <n v="0"/>
    <n v="0"/>
    <n v="0"/>
    <n v="0"/>
    <n v="0"/>
    <n v="3"/>
    <n v="0"/>
    <n v="0"/>
    <n v="0.75"/>
    <n v="0.75"/>
    <n v="0.75"/>
    <n v="0.75"/>
    <n v="519756"/>
    <n v="175319"/>
    <s v="EAS"/>
  </r>
  <r>
    <s v="18/2928/FUL"/>
    <x v="1"/>
    <m/>
    <d v="2019-03-08T00:00:00"/>
    <d v="2022-03-08T00:00:00"/>
    <d v="2019-03-29T00:00:00"/>
    <m/>
    <x v="0"/>
    <x v="0"/>
    <x v="0"/>
    <s v="Change of use of ancillary A3 accommodation on 1st and 2nd floors to create 1No. 3bed self-contained flat (C3 use) and installation of a rear door and railings at first floor level."/>
    <s v="20 - 22 High Street_x000d_Teddington_x000d_TW11 8EW_x000d_"/>
    <s v="TW11 8EW"/>
    <m/>
    <m/>
    <m/>
    <m/>
    <m/>
    <m/>
    <m/>
    <m/>
    <n v="0"/>
    <m/>
    <m/>
    <m/>
    <n v="1"/>
    <m/>
    <m/>
    <m/>
    <m/>
    <m/>
    <n v="1"/>
    <n v="0"/>
    <n v="0"/>
    <n v="1"/>
    <n v="0"/>
    <n v="0"/>
    <n v="0"/>
    <n v="0"/>
    <n v="0"/>
    <n v="1"/>
    <n v="0"/>
    <n v="1"/>
    <n v="0"/>
    <n v="0"/>
    <n v="0"/>
    <n v="0"/>
    <n v="516022"/>
    <n v="171099"/>
    <s v="TED"/>
  </r>
  <r>
    <s v="18/2943/FUL"/>
    <x v="4"/>
    <m/>
    <d v="2019-11-07T00:00:00"/>
    <d v="2022-11-07T00:00:00"/>
    <m/>
    <m/>
    <x v="2"/>
    <x v="0"/>
    <x v="0"/>
    <s v="Construction of part second floor extension to facilitate the creation of 6No. one bedroom flats with associated alterations, new bin and cycle storage and associated car parking."/>
    <s v="A1 - A3 Kingsway_x000d_Oldfield Road_x000d_Hampton_x000d_TW12 2HD"/>
    <s v="TW12 2HE"/>
    <m/>
    <m/>
    <m/>
    <m/>
    <m/>
    <m/>
    <m/>
    <m/>
    <n v="0"/>
    <m/>
    <n v="6"/>
    <m/>
    <m/>
    <m/>
    <m/>
    <m/>
    <m/>
    <m/>
    <n v="6"/>
    <n v="6"/>
    <n v="0"/>
    <n v="0"/>
    <n v="0"/>
    <n v="0"/>
    <n v="0"/>
    <n v="0"/>
    <n v="0"/>
    <n v="6"/>
    <n v="0"/>
    <n v="0"/>
    <n v="1.5"/>
    <n v="1.5"/>
    <n v="1.5"/>
    <n v="1.5"/>
    <n v="512869"/>
    <n v="169793"/>
    <s v="HTN"/>
  </r>
  <r>
    <s v="18/3003/FUL"/>
    <x v="0"/>
    <m/>
    <d v="2019-05-24T00:00:00"/>
    <d v="2022-05-24T00:00:00"/>
    <m/>
    <m/>
    <x v="2"/>
    <x v="0"/>
    <x v="0"/>
    <s v="Part single, part two-storey rear extension to facilitate the creation of a 1No. 2-bedroom (3 person) dwellinghouse with associated hard and soft landscaping, new boundary railings, sliding gate and timber fencing, cycle, refuse and recycle storage and fo"/>
    <s v="391 St Margarets Road_x000d_Twickenham_x000d_Isleworth_x000d_TW7 7BZ_x000d_"/>
    <s v="TW7 7BZ"/>
    <m/>
    <m/>
    <m/>
    <m/>
    <m/>
    <m/>
    <m/>
    <m/>
    <n v="0"/>
    <m/>
    <m/>
    <n v="1"/>
    <m/>
    <m/>
    <m/>
    <m/>
    <m/>
    <m/>
    <n v="1"/>
    <n v="0"/>
    <n v="1"/>
    <n v="0"/>
    <n v="0"/>
    <n v="0"/>
    <n v="0"/>
    <n v="0"/>
    <n v="0"/>
    <n v="1"/>
    <n v="0"/>
    <n v="0"/>
    <n v="0.25"/>
    <n v="0.25"/>
    <n v="0.25"/>
    <n v="0.25"/>
    <n v="516557"/>
    <n v="175273"/>
    <s v="STM"/>
  </r>
  <r>
    <s v="18/3195/GPD15"/>
    <x v="1"/>
    <s v="PA"/>
    <d v="2018-11-12T00:00:00"/>
    <d v="2021-11-12T00:00:00"/>
    <m/>
    <m/>
    <x v="2"/>
    <x v="0"/>
    <x v="0"/>
    <s v="Change of use of first and second floor B1(a) office accommodation to 1 x three bedroom C3 residential unit."/>
    <s v="75 Sheen Lane_x000d_East Sheen_x000d_London_x000d_SW14 8AD_x000d_"/>
    <s v="SW14 8AD"/>
    <m/>
    <m/>
    <m/>
    <m/>
    <m/>
    <m/>
    <m/>
    <m/>
    <n v="0"/>
    <m/>
    <m/>
    <m/>
    <n v="1"/>
    <m/>
    <m/>
    <m/>
    <m/>
    <m/>
    <n v="1"/>
    <n v="0"/>
    <n v="0"/>
    <n v="1"/>
    <n v="0"/>
    <n v="0"/>
    <n v="0"/>
    <n v="0"/>
    <n v="0"/>
    <n v="1"/>
    <n v="0"/>
    <n v="0"/>
    <n v="0.25"/>
    <n v="0.25"/>
    <n v="0.25"/>
    <n v="0.25"/>
    <n v="520495"/>
    <n v="175597"/>
    <s v="EAS"/>
  </r>
  <r>
    <s v="18/3285/FUL"/>
    <x v="0"/>
    <m/>
    <d v="2019-03-18T00:00:00"/>
    <d v="2022-03-18T00:00:00"/>
    <m/>
    <m/>
    <x v="2"/>
    <x v="0"/>
    <x v="0"/>
    <s v="Demolition of existing house and construction of a new 5 bed house with basement"/>
    <s v="74 Lowther Road_x000d_Barnes_x000d_London_x000d_SW13 9NU"/>
    <s v="SW13 9NU"/>
    <m/>
    <m/>
    <m/>
    <n v="1"/>
    <m/>
    <m/>
    <m/>
    <m/>
    <n v="1"/>
    <m/>
    <m/>
    <m/>
    <m/>
    <m/>
    <n v="1"/>
    <m/>
    <m/>
    <m/>
    <n v="1"/>
    <n v="0"/>
    <n v="0"/>
    <n v="0"/>
    <n v="-1"/>
    <n v="1"/>
    <n v="0"/>
    <n v="0"/>
    <n v="0"/>
    <n v="0"/>
    <n v="0"/>
    <n v="0"/>
    <n v="0"/>
    <n v="0"/>
    <n v="0"/>
    <n v="0"/>
    <n v="521978"/>
    <n v="177062"/>
    <s v="BAR"/>
  </r>
  <r>
    <s v="18/3460/FUL"/>
    <x v="2"/>
    <m/>
    <d v="2019-02-26T00:00:00"/>
    <d v="2022-02-26T00:00:00"/>
    <m/>
    <m/>
    <x v="2"/>
    <x v="0"/>
    <x v="0"/>
    <s v="Infill of internal void with new roof section over to facilitate conversion of existing three-bedroom dwelling (flat) above a retail unit to 2no. one-bed dwellings (flats) above retail unit._x000d_"/>
    <s v="20A Red Lion Street_x000d_Richmond_x000d_TW9 1RW"/>
    <s v="TW9 1RW"/>
    <m/>
    <m/>
    <n v="1"/>
    <m/>
    <m/>
    <m/>
    <m/>
    <m/>
    <n v="1"/>
    <m/>
    <n v="2"/>
    <m/>
    <m/>
    <m/>
    <m/>
    <m/>
    <m/>
    <n v="0"/>
    <n v="2"/>
    <n v="2"/>
    <n v="0"/>
    <n v="-1"/>
    <n v="0"/>
    <n v="0"/>
    <n v="0"/>
    <n v="0"/>
    <n v="0"/>
    <n v="1"/>
    <n v="0"/>
    <n v="0"/>
    <n v="0.25"/>
    <n v="0.25"/>
    <n v="0.25"/>
    <n v="0.25"/>
    <n v="517894"/>
    <n v="174757"/>
    <s v="SRW"/>
  </r>
  <r>
    <s v="18/3515/FUL"/>
    <x v="2"/>
    <m/>
    <d v="2019-02-18T00:00:00"/>
    <d v="2022-02-18T00:00:00"/>
    <d v="2019-10-01T00:00:00"/>
    <d v="2020-08-13T00:00:00"/>
    <x v="0"/>
    <x v="0"/>
    <x v="0"/>
    <s v="Conversion of first and second floor flat and construction of rear dormer roof extension to provide 4no. (3 x 1B1P and 1 x 2B3P) residential dwellings and other alterations."/>
    <s v="311 Upper Richmond Road West_x000d_East Sheen_x000d_London_x000d_SW14 8QR_x000d_"/>
    <s v="SW14 8QR"/>
    <m/>
    <n v="2"/>
    <m/>
    <m/>
    <m/>
    <m/>
    <m/>
    <m/>
    <n v="2"/>
    <m/>
    <n v="3"/>
    <n v="1"/>
    <m/>
    <m/>
    <m/>
    <m/>
    <m/>
    <m/>
    <n v="4"/>
    <n v="3"/>
    <n v="-1"/>
    <n v="0"/>
    <n v="0"/>
    <n v="0"/>
    <n v="0"/>
    <n v="0"/>
    <n v="0"/>
    <n v="2"/>
    <n v="0"/>
    <n v="2"/>
    <n v="0"/>
    <n v="0"/>
    <n v="0"/>
    <n v="0"/>
    <n v="520700"/>
    <n v="175411"/>
    <s v="EAS"/>
  </r>
  <r>
    <s v="18/3613/GPD15"/>
    <x v="1"/>
    <s v="PA"/>
    <d v="2018-12-28T00:00:00"/>
    <d v="2021-12-28T00:00:00"/>
    <m/>
    <m/>
    <x v="2"/>
    <x v="0"/>
    <x v="0"/>
    <s v="Change of use from office B1(a) to C3 (Resdiential) use to provide 1 x 1 bed dwellinghouse."/>
    <s v="108 Shacklegate Lane_x000d_Teddington_x000d_TW11 8SH_x000d_"/>
    <s v="TW11 8SH"/>
    <m/>
    <m/>
    <m/>
    <m/>
    <m/>
    <m/>
    <m/>
    <m/>
    <n v="0"/>
    <m/>
    <n v="1"/>
    <m/>
    <m/>
    <m/>
    <m/>
    <m/>
    <m/>
    <m/>
    <n v="1"/>
    <n v="1"/>
    <n v="0"/>
    <n v="0"/>
    <n v="0"/>
    <n v="0"/>
    <n v="0"/>
    <n v="0"/>
    <n v="0"/>
    <n v="1"/>
    <n v="0"/>
    <n v="0"/>
    <n v="0.25"/>
    <n v="0.25"/>
    <n v="0.25"/>
    <n v="0.25"/>
    <n v="515394"/>
    <n v="171656"/>
    <s v="FHH"/>
  </r>
  <r>
    <s v="18/3696/FUL"/>
    <x v="1"/>
    <m/>
    <d v="2019-02-08T00:00:00"/>
    <d v="2022-02-08T00:00:00"/>
    <m/>
    <m/>
    <x v="2"/>
    <x v="0"/>
    <x v="0"/>
    <s v="Change of use of existing A2 (Financial and professional services) to C3 (Residential) to create 1No. 1 bed flat; Fenestration alterations; Insertion of rooflights to single storey front projection and single storey side/rear extension."/>
    <s v="192 Heath Road_x000d_Twickenham_x000d_TW2 5TX"/>
    <s v="TW2 5TX"/>
    <m/>
    <m/>
    <m/>
    <m/>
    <m/>
    <m/>
    <m/>
    <m/>
    <n v="0"/>
    <m/>
    <n v="1"/>
    <m/>
    <m/>
    <m/>
    <m/>
    <m/>
    <m/>
    <m/>
    <n v="1"/>
    <n v="1"/>
    <n v="0"/>
    <n v="0"/>
    <n v="0"/>
    <n v="0"/>
    <n v="0"/>
    <n v="0"/>
    <n v="0"/>
    <n v="1"/>
    <n v="0"/>
    <n v="0"/>
    <n v="0.25"/>
    <n v="0.25"/>
    <n v="0.25"/>
    <n v="0.25"/>
    <n v="515502"/>
    <n v="173093"/>
    <s v="SOT"/>
  </r>
  <r>
    <s v="18/3768/FUL"/>
    <x v="1"/>
    <m/>
    <d v="2019-03-26T00:00:00"/>
    <d v="2022-03-26T00:00:00"/>
    <d v="2020-01-13T00:00:00"/>
    <m/>
    <x v="0"/>
    <x v="0"/>
    <x v="0"/>
    <s v="Demolition of two existing workshop buildings. Change of use from current vacant B1 use to C3. Construction of 2No. semi-detached 5-bedroom family houses consisting of 2 storeys plus loft space with integral garaging.  Associated hard &amp; soft landscaping t"/>
    <s v="58 Oldfield Road_x000d_Hampton_x000d_TW12 2AE"/>
    <s v="TW12 2AE"/>
    <m/>
    <m/>
    <m/>
    <m/>
    <m/>
    <m/>
    <m/>
    <m/>
    <n v="0"/>
    <m/>
    <m/>
    <m/>
    <m/>
    <m/>
    <n v="2"/>
    <m/>
    <m/>
    <m/>
    <n v="2"/>
    <n v="0"/>
    <n v="0"/>
    <n v="0"/>
    <n v="0"/>
    <n v="2"/>
    <n v="0"/>
    <n v="0"/>
    <n v="0"/>
    <n v="2"/>
    <n v="0"/>
    <n v="2"/>
    <n v="0"/>
    <n v="0"/>
    <n v="0"/>
    <n v="0"/>
    <n v="513264"/>
    <n v="169738"/>
    <s v="HTN"/>
  </r>
  <r>
    <s v="18/3804/FUL"/>
    <x v="0"/>
    <m/>
    <d v="2019-05-14T00:00:00"/>
    <d v="2022-05-14T00:00:00"/>
    <d v="2019-10-17T00:00:00"/>
    <m/>
    <x v="0"/>
    <x v="0"/>
    <x v="0"/>
    <s v="Demolition of buildings on site and construction of a 3 storey building fronting Station Road, comprising 254sqm ground floor light industrial use (B1c Use Class) with 7 apartments above (5No. 2B4P flats and 2No. 1B2P flats) and a 2 storey building fronti"/>
    <s v="139 - 143 Station Road_x000d_Hampton_x000d_TW12 2AL_x000d_"/>
    <s v="TW12 2AL"/>
    <m/>
    <m/>
    <m/>
    <m/>
    <m/>
    <m/>
    <m/>
    <m/>
    <n v="0"/>
    <m/>
    <n v="2"/>
    <n v="7"/>
    <m/>
    <m/>
    <m/>
    <m/>
    <m/>
    <m/>
    <n v="9"/>
    <n v="2"/>
    <n v="7"/>
    <n v="0"/>
    <n v="0"/>
    <n v="0"/>
    <n v="0"/>
    <n v="0"/>
    <n v="0"/>
    <n v="9"/>
    <n v="0"/>
    <n v="9"/>
    <n v="0"/>
    <n v="0"/>
    <n v="0"/>
    <n v="0"/>
    <n v="513285"/>
    <n v="169757"/>
    <s v="HTN"/>
  </r>
  <r>
    <s v="18/3815/GPD15"/>
    <x v="1"/>
    <s v="PA"/>
    <d v="2019-01-18T00:00:00"/>
    <d v="2022-01-18T00:00:00"/>
    <d v="2019-11-15T00:00:00"/>
    <m/>
    <x v="0"/>
    <x v="0"/>
    <x v="0"/>
    <s v="Change of use of two detached buildings and the associated curtilage from light industrial use (Class B1(c)) to residential use (Class C3) to provide 7 x 1 bedroom units and 1 x 2 bedroom unit."/>
    <s v="42 - 42A High Street_x000d_Hampton Wick_x000d_Kingston Upon Thames_x000d_KT1 4DB_x000d_"/>
    <s v="KT1 4DB"/>
    <m/>
    <m/>
    <m/>
    <m/>
    <m/>
    <m/>
    <m/>
    <m/>
    <n v="0"/>
    <m/>
    <n v="7"/>
    <n v="1"/>
    <m/>
    <m/>
    <m/>
    <m/>
    <m/>
    <m/>
    <n v="8"/>
    <n v="7"/>
    <n v="1"/>
    <n v="0"/>
    <n v="0"/>
    <n v="0"/>
    <n v="0"/>
    <n v="0"/>
    <n v="0"/>
    <n v="8"/>
    <n v="0"/>
    <n v="8"/>
    <n v="0"/>
    <n v="0"/>
    <n v="0"/>
    <n v="0"/>
    <n v="517565"/>
    <n v="169582"/>
    <s v="HWI"/>
  </r>
  <r>
    <s v="18/3930/FUL"/>
    <x v="0"/>
    <m/>
    <d v="2019-10-17T00:00:00"/>
    <d v="2022-10-17T00:00:00"/>
    <m/>
    <m/>
    <x v="2"/>
    <x v="0"/>
    <x v="0"/>
    <s v="Demolition of existing garage and erection of 1No. 2 storey with habitable roofspace 4 bed dwelling with associated hard and soft landscaping. Alterations to existing crossover and creation of a new crossover in front of No.38 Langham Road to facilitate p"/>
    <s v="38 Langham Road_x000d_Teddington_x000d_TW11 9HQ"/>
    <s v="TW11 9HQ"/>
    <m/>
    <m/>
    <m/>
    <m/>
    <m/>
    <m/>
    <m/>
    <m/>
    <n v="0"/>
    <m/>
    <m/>
    <m/>
    <m/>
    <n v="1"/>
    <m/>
    <m/>
    <m/>
    <m/>
    <n v="1"/>
    <n v="0"/>
    <n v="0"/>
    <n v="0"/>
    <n v="1"/>
    <n v="0"/>
    <n v="0"/>
    <n v="0"/>
    <n v="0"/>
    <n v="1"/>
    <n v="0"/>
    <n v="0"/>
    <n v="0.25"/>
    <n v="0.25"/>
    <n v="0.25"/>
    <n v="0.25"/>
    <n v="516550"/>
    <n v="171027"/>
    <s v="HWI"/>
  </r>
  <r>
    <s v="18/3941/GPD15"/>
    <x v="1"/>
    <s v="PA"/>
    <d v="2019-01-30T00:00:00"/>
    <d v="2022-01-30T00:00:00"/>
    <d v="2019-09-14T00:00:00"/>
    <m/>
    <x v="0"/>
    <x v="0"/>
    <x v="0"/>
    <s v="Change of use from office (B1) to three residential units (C3), with associated car parking provision."/>
    <s v="Sherwood House_x000d_Forest Road_x000d_Kew_x000d_TW9 3BY_x000d_"/>
    <s v="TW9 3BY"/>
    <m/>
    <m/>
    <m/>
    <m/>
    <m/>
    <m/>
    <m/>
    <m/>
    <n v="0"/>
    <m/>
    <m/>
    <n v="1"/>
    <n v="2"/>
    <m/>
    <m/>
    <m/>
    <m/>
    <m/>
    <n v="3"/>
    <n v="0"/>
    <n v="1"/>
    <n v="2"/>
    <n v="0"/>
    <n v="0"/>
    <n v="0"/>
    <n v="0"/>
    <n v="0"/>
    <n v="3"/>
    <n v="0"/>
    <n v="3"/>
    <n v="0"/>
    <n v="0"/>
    <n v="0"/>
    <n v="0"/>
    <n v="519311"/>
    <n v="177214"/>
    <s v="KWA"/>
  </r>
  <r>
    <s v="18/3950/FUL"/>
    <x v="1"/>
    <m/>
    <d v="2019-07-15T00:00:00"/>
    <d v="2022-07-15T00:00:00"/>
    <m/>
    <m/>
    <x v="2"/>
    <x v="1"/>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m/>
    <n v="7"/>
    <n v="3"/>
    <n v="1"/>
    <m/>
    <m/>
    <m/>
    <m/>
    <n v="11"/>
    <n v="0"/>
    <n v="7"/>
    <n v="3"/>
    <n v="1"/>
    <n v="0"/>
    <n v="0"/>
    <n v="0"/>
    <n v="0"/>
    <n v="11"/>
    <n v="0"/>
    <n v="0"/>
    <n v="0"/>
    <n v="5.5"/>
    <n v="5.5"/>
    <n v="0"/>
    <n v="518144"/>
    <n v="175553"/>
    <s v="NRW"/>
  </r>
  <r>
    <s v="18/3950/FUL"/>
    <x v="1"/>
    <m/>
    <d v="2019-07-15T00:00:00"/>
    <d v="2022-07-15T00:00:00"/>
    <m/>
    <m/>
    <x v="2"/>
    <x v="2"/>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n v="4"/>
    <m/>
    <m/>
    <m/>
    <m/>
    <m/>
    <m/>
    <m/>
    <n v="4"/>
    <n v="4"/>
    <n v="0"/>
    <n v="0"/>
    <n v="0"/>
    <n v="0"/>
    <n v="0"/>
    <n v="0"/>
    <n v="0"/>
    <n v="4"/>
    <n v="0"/>
    <n v="0"/>
    <n v="0"/>
    <n v="2"/>
    <n v="2"/>
    <n v="0"/>
    <n v="518144"/>
    <n v="175553"/>
    <s v="NRW"/>
  </r>
  <r>
    <s v="18/3950/FUL"/>
    <x v="1"/>
    <m/>
    <d v="2019-07-15T00:00:00"/>
    <d v="2022-07-15T00:00:00"/>
    <m/>
    <m/>
    <x v="2"/>
    <x v="0"/>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m/>
    <n v="21"/>
    <n v="31"/>
    <n v="2"/>
    <n v="2"/>
    <m/>
    <m/>
    <m/>
    <m/>
    <n v="56"/>
    <n v="21"/>
    <n v="31"/>
    <n v="2"/>
    <n v="2"/>
    <n v="0"/>
    <n v="0"/>
    <n v="0"/>
    <n v="0"/>
    <n v="56"/>
    <n v="0"/>
    <n v="0"/>
    <n v="0"/>
    <n v="28"/>
    <n v="28"/>
    <n v="0"/>
    <n v="518144"/>
    <n v="175553"/>
    <s v="NRW"/>
  </r>
  <r>
    <s v="18/3952/FUL"/>
    <x v="0"/>
    <m/>
    <d v="2019-03-29T00:00:00"/>
    <d v="2022-04-01T00:00:00"/>
    <m/>
    <m/>
    <x v="2"/>
    <x v="0"/>
    <x v="0"/>
    <s v="Replacement of existing dwelling with 1 no. 2 storey with accommodation in the roof (5B10P) dwellinghouse and new pedestrian gate."/>
    <s v="45 Ormond Crescent_x000d_Hampton_x000d_TW12 2TJ"/>
    <s v="TW12 2TJ"/>
    <m/>
    <m/>
    <m/>
    <m/>
    <n v="1"/>
    <m/>
    <m/>
    <m/>
    <n v="1"/>
    <m/>
    <m/>
    <m/>
    <m/>
    <m/>
    <n v="1"/>
    <m/>
    <m/>
    <m/>
    <n v="1"/>
    <n v="0"/>
    <n v="0"/>
    <n v="0"/>
    <n v="0"/>
    <n v="0"/>
    <n v="0"/>
    <n v="0"/>
    <n v="0"/>
    <n v="0"/>
    <n v="0"/>
    <n v="0"/>
    <n v="0"/>
    <n v="0"/>
    <n v="0"/>
    <n v="0"/>
    <n v="513943"/>
    <n v="170016"/>
    <s v="HTN"/>
  </r>
  <r>
    <s v="18/3954/FUL"/>
    <x v="0"/>
    <m/>
    <d v="2019-07-08T00:00:00"/>
    <d v="2022-06-24T00:00:00"/>
    <m/>
    <m/>
    <x v="2"/>
    <x v="0"/>
    <x v="0"/>
    <s v="Demolition of existing two-storey dwelling house and construction of replacement 7-bedroom, 2-storey dwelling house (with accommodation in the roof space) and associated landscaping and new front boundary treatment."/>
    <s v="20 Sheen Common Drive_x000d_Richmond_x000d_TW10 5BN"/>
    <s v="TW10 5BN"/>
    <m/>
    <m/>
    <m/>
    <n v="1"/>
    <m/>
    <m/>
    <m/>
    <m/>
    <n v="1"/>
    <m/>
    <m/>
    <m/>
    <m/>
    <m/>
    <m/>
    <m/>
    <n v="1"/>
    <m/>
    <n v="1"/>
    <n v="0"/>
    <n v="0"/>
    <n v="0"/>
    <n v="-1"/>
    <n v="0"/>
    <n v="0"/>
    <n v="1"/>
    <n v="0"/>
    <n v="0"/>
    <n v="0"/>
    <n v="0"/>
    <n v="0"/>
    <n v="0"/>
    <n v="0"/>
    <n v="0"/>
    <n v="519436"/>
    <n v="174990"/>
    <s v="SRW"/>
  </r>
  <r>
    <s v="18/4125/FUL"/>
    <x v="2"/>
    <m/>
    <d v="2019-02-06T00:00:00"/>
    <d v="2022-02-06T00:00:00"/>
    <m/>
    <m/>
    <x v="2"/>
    <x v="0"/>
    <x v="0"/>
    <s v="Alterations and extensions to existing building comprising 1) single storey side/rear extension, 2) new gable roof extension, new window, pitched roof to existing two storey bay window and 1 rooflight to front elevation; 3) dormer roof extension to main r"/>
    <s v="85 Connaught Road_x000d_Teddington_x000d_TW11 0QQ_x000d_"/>
    <s v="TW11 0QQ"/>
    <m/>
    <n v="1"/>
    <n v="1"/>
    <m/>
    <m/>
    <m/>
    <m/>
    <m/>
    <n v="2"/>
    <m/>
    <n v="2"/>
    <n v="1"/>
    <n v="1"/>
    <m/>
    <m/>
    <m/>
    <m/>
    <m/>
    <n v="4"/>
    <n v="2"/>
    <n v="0"/>
    <n v="0"/>
    <n v="0"/>
    <n v="0"/>
    <n v="0"/>
    <n v="0"/>
    <n v="0"/>
    <n v="2"/>
    <n v="0"/>
    <n v="0"/>
    <n v="0.5"/>
    <n v="0.5"/>
    <n v="0.5"/>
    <n v="0.5"/>
    <n v="514632"/>
    <n v="171370"/>
    <s v="FHH"/>
  </r>
  <r>
    <s v="18/4138/FUL"/>
    <x v="0"/>
    <m/>
    <d v="2019-11-11T00:00:00"/>
    <d v="2022-11-11T00:00:00"/>
    <d v="2020-04-14T00:00:00"/>
    <m/>
    <x v="2"/>
    <x v="0"/>
    <x v="0"/>
    <s v="Demolition of existing dwelling and construction of two-storey five-bedroom (10-Person) dwelling with basement and associated landscaping and refuse/recycling and cycle storage."/>
    <s v="2 West Park Avenue_x000d_Kew_x000d_Richmond_x000d_TW9 4AL_x000d_"/>
    <s v="TW9 4AL"/>
    <m/>
    <m/>
    <m/>
    <m/>
    <n v="1"/>
    <m/>
    <m/>
    <m/>
    <n v="1"/>
    <m/>
    <m/>
    <m/>
    <m/>
    <m/>
    <n v="1"/>
    <m/>
    <m/>
    <m/>
    <n v="1"/>
    <n v="0"/>
    <n v="0"/>
    <n v="0"/>
    <n v="0"/>
    <n v="0"/>
    <n v="0"/>
    <n v="0"/>
    <n v="0"/>
    <n v="0"/>
    <n v="0"/>
    <n v="0"/>
    <n v="0"/>
    <n v="0"/>
    <n v="0"/>
    <n v="0"/>
    <n v="519487"/>
    <n v="176661"/>
    <s v="KWA"/>
  </r>
  <r>
    <s v="18/4183/FUL"/>
    <x v="0"/>
    <m/>
    <d v="2019-07-25T00:00:00"/>
    <d v="2022-07-25T00:00:00"/>
    <m/>
    <m/>
    <x v="2"/>
    <x v="0"/>
    <x v="0"/>
    <s v="Demolition of existing garage compound and erection of one detached dwelling with 2 parking spaces, turning area, landscaping and tree planting."/>
    <s v="Garage Site_x000d_Rosslyn Avenue/Treen Avenue_x000d_Barnes_x000d_London_x000d_SW13 0JT"/>
    <s v="SW13 0JT"/>
    <m/>
    <m/>
    <m/>
    <m/>
    <m/>
    <m/>
    <m/>
    <m/>
    <n v="0"/>
    <m/>
    <m/>
    <m/>
    <n v="1"/>
    <m/>
    <m/>
    <m/>
    <m/>
    <m/>
    <n v="1"/>
    <n v="0"/>
    <n v="0"/>
    <n v="1"/>
    <n v="0"/>
    <n v="0"/>
    <n v="0"/>
    <n v="0"/>
    <n v="0"/>
    <n v="1"/>
    <n v="0"/>
    <n v="0"/>
    <n v="0.25"/>
    <n v="0.25"/>
    <n v="0.25"/>
    <n v="0.25"/>
    <n v="521611"/>
    <n v="175705"/>
    <s v="MBC"/>
  </r>
  <r>
    <s v="18/4259/FUL"/>
    <x v="2"/>
    <m/>
    <d v="2019-09-23T00:00:00"/>
    <d v="2022-09-23T00:00:00"/>
    <m/>
    <m/>
    <x v="2"/>
    <x v="0"/>
    <x v="0"/>
    <s v="Reversion of existing block of two maisonettes to  single dwelling house, replacement of existing rear dormer with mansard roof and two dormers to rear elevation, addition of green sedum roof to new mansard and replacement of front elevation roof light wi"/>
    <s v="44 Nassau Road_x000d_Barnes_x000d_London_x000d_SW13 9QE_x000d_"/>
    <s v="SW13 9QE"/>
    <n v="1"/>
    <m/>
    <m/>
    <n v="1"/>
    <m/>
    <m/>
    <m/>
    <m/>
    <n v="2"/>
    <m/>
    <m/>
    <m/>
    <m/>
    <m/>
    <m/>
    <n v="1"/>
    <m/>
    <m/>
    <n v="1"/>
    <n v="-1"/>
    <n v="0"/>
    <n v="0"/>
    <n v="-1"/>
    <n v="0"/>
    <n v="1"/>
    <n v="0"/>
    <n v="0"/>
    <n v="-1"/>
    <n v="0"/>
    <n v="0"/>
    <n v="-0.25"/>
    <n v="-0.25"/>
    <n v="-0.25"/>
    <n v="-0.25"/>
    <n v="521753"/>
    <n v="176604"/>
    <s v="BAR"/>
  </r>
  <r>
    <s v="19/0092/FUL"/>
    <x v="3"/>
    <m/>
    <d v="2019-07-03T00:00:00"/>
    <d v="2022-07-03T00:00:00"/>
    <d v="2019-08-14T00:00:00"/>
    <m/>
    <x v="0"/>
    <x v="0"/>
    <x v="0"/>
    <s v="Single-storey extension and conversion of the existing granny annexe to provide a new 1 bedroom, 2 person dwelling with associated new landscaping."/>
    <s v="11 Grasmere Avenue_x000d_Whitton_x000d_Hounslow_x000d_TW3 2JG_x000d_"/>
    <s v="TW3 2JG"/>
    <m/>
    <m/>
    <m/>
    <m/>
    <m/>
    <m/>
    <m/>
    <m/>
    <n v="0"/>
    <m/>
    <n v="1"/>
    <m/>
    <m/>
    <m/>
    <m/>
    <m/>
    <m/>
    <m/>
    <n v="1"/>
    <n v="1"/>
    <n v="0"/>
    <n v="0"/>
    <n v="0"/>
    <n v="0"/>
    <n v="0"/>
    <n v="0"/>
    <n v="0"/>
    <n v="1"/>
    <n v="0"/>
    <n v="1"/>
    <n v="0"/>
    <n v="0"/>
    <n v="0"/>
    <n v="0"/>
    <n v="513733"/>
    <n v="174333"/>
    <s v="WHI"/>
  </r>
  <r>
    <s v="19/0111/FUL"/>
    <x v="3"/>
    <m/>
    <d v="2019-12-12T00:00:00"/>
    <d v="2022-12-12T00:00:00"/>
    <d v="2020-03-30T00:00:00"/>
    <m/>
    <x v="0"/>
    <x v="0"/>
    <x v="0"/>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_x000d_Lower Teddington Road_x000d_Hampton Wick_x000d__x000d_"/>
    <s v="KT1"/>
    <n v="10"/>
    <m/>
    <m/>
    <m/>
    <m/>
    <m/>
    <m/>
    <m/>
    <n v="10"/>
    <m/>
    <n v="20"/>
    <n v="30"/>
    <n v="1"/>
    <m/>
    <m/>
    <m/>
    <m/>
    <m/>
    <n v="51"/>
    <n v="10"/>
    <n v="30"/>
    <n v="1"/>
    <n v="0"/>
    <n v="0"/>
    <n v="0"/>
    <n v="0"/>
    <n v="0"/>
    <n v="41"/>
    <n v="0"/>
    <n v="0"/>
    <n v="20.5"/>
    <n v="20.5"/>
    <n v="0"/>
    <n v="0"/>
    <n v="517598"/>
    <n v="169722"/>
    <s v="HWI"/>
  </r>
  <r>
    <s v="19/0141/ES191"/>
    <x v="1"/>
    <m/>
    <d v="2019-06-21T00:00:00"/>
    <d v="2019-06-21T00:00:00"/>
    <d v="2019-06-21T00:00:00"/>
    <d v="2019-06-21T00:00:00"/>
    <x v="1"/>
    <x v="0"/>
    <x v="0"/>
    <s v="Continued use of part of the property (excluding Unit 1) as 2No. flats in multiple occupation for upto 6 people."/>
    <s v="The Boathouse_x000d_Ranelagh Drive_x000d_Twickenham_x000d_TW1 1QZ_x000d_"/>
    <s v="TW1 1QZ"/>
    <m/>
    <m/>
    <m/>
    <m/>
    <m/>
    <m/>
    <m/>
    <m/>
    <n v="0"/>
    <m/>
    <m/>
    <m/>
    <m/>
    <n v="1"/>
    <n v="1"/>
    <m/>
    <m/>
    <m/>
    <n v="2"/>
    <n v="0"/>
    <n v="0"/>
    <n v="0"/>
    <n v="1"/>
    <n v="1"/>
    <n v="0"/>
    <n v="0"/>
    <n v="0"/>
    <n v="2"/>
    <n v="2"/>
    <n v="0"/>
    <n v="0"/>
    <n v="0"/>
    <n v="0"/>
    <n v="0"/>
    <n v="516877"/>
    <n v="175059"/>
    <s v="STM"/>
  </r>
  <r>
    <s v="19/0171/GPD15"/>
    <x v="1"/>
    <s v="PA"/>
    <d v="2019-03-19T00:00:00"/>
    <d v="2022-03-19T00:00:00"/>
    <m/>
    <m/>
    <x v="2"/>
    <x v="0"/>
    <x v="0"/>
    <s v="Change of use from B1 (Offices) to C3(a) (Dwellings) (2 x 2 bed)."/>
    <s v="62 Glentham Road_x000d_Barnes_x000d_London_x000d_SW13 9JJ_x000d_"/>
    <s v="SW13 9JJ"/>
    <m/>
    <m/>
    <m/>
    <m/>
    <m/>
    <m/>
    <m/>
    <m/>
    <n v="0"/>
    <m/>
    <m/>
    <n v="2"/>
    <m/>
    <m/>
    <m/>
    <m/>
    <m/>
    <m/>
    <n v="2"/>
    <n v="0"/>
    <n v="2"/>
    <n v="0"/>
    <n v="0"/>
    <n v="0"/>
    <n v="0"/>
    <n v="0"/>
    <n v="0"/>
    <n v="2"/>
    <n v="0"/>
    <n v="0"/>
    <n v="0.5"/>
    <n v="0.5"/>
    <n v="0.5"/>
    <n v="0.5"/>
    <n v="522531"/>
    <n v="177884"/>
    <s v="BAR"/>
  </r>
  <r>
    <s v="19/0175/FUL"/>
    <x v="0"/>
    <m/>
    <d v="2019-05-09T00:00:00"/>
    <d v="2022-05-09T00:00:00"/>
    <m/>
    <m/>
    <x v="2"/>
    <x v="0"/>
    <x v="0"/>
    <s v="Demolition of existing one-bedroom, two-storey dwelling and construction of one-bedroom, one-person single-storey dwelling."/>
    <s v="The Haven _x000d_Eel Pie Island_x000d_Twickenham_x000d_TW1 3DY"/>
    <s v="TW1 3DY"/>
    <n v="1"/>
    <m/>
    <m/>
    <m/>
    <m/>
    <m/>
    <m/>
    <m/>
    <n v="1"/>
    <m/>
    <n v="1"/>
    <m/>
    <m/>
    <m/>
    <m/>
    <m/>
    <m/>
    <m/>
    <n v="1"/>
    <n v="0"/>
    <n v="0"/>
    <n v="0"/>
    <n v="0"/>
    <n v="0"/>
    <n v="0"/>
    <n v="0"/>
    <n v="0"/>
    <n v="0"/>
    <n v="0"/>
    <n v="0"/>
    <n v="0"/>
    <n v="0"/>
    <n v="0"/>
    <n v="0"/>
    <n v="516414"/>
    <n v="173065"/>
    <s v="TWR"/>
  </r>
  <r>
    <s v="19/0181/GPD15"/>
    <x v="1"/>
    <s v="PA"/>
    <d v="2019-03-06T00:00:00"/>
    <d v="2022-03-06T00:00:00"/>
    <d v="2019-05-13T00:00:00"/>
    <d v="2020-07-02T00:00:00"/>
    <x v="0"/>
    <x v="0"/>
    <x v="0"/>
    <s v="Change of use from B1 (Offices) to C3(a) (Dwellings) (1 x 1 bed)."/>
    <s v="95 South Worple Way_x000d_East Sheen_x000d_London_x000d_SW14 8ND_x000d_"/>
    <s v="SW14 8ND"/>
    <m/>
    <m/>
    <m/>
    <m/>
    <m/>
    <m/>
    <m/>
    <m/>
    <n v="0"/>
    <m/>
    <n v="1"/>
    <m/>
    <m/>
    <m/>
    <m/>
    <m/>
    <m/>
    <m/>
    <n v="1"/>
    <n v="1"/>
    <n v="0"/>
    <n v="0"/>
    <n v="0"/>
    <n v="0"/>
    <n v="0"/>
    <n v="0"/>
    <n v="0"/>
    <n v="1"/>
    <n v="0"/>
    <n v="1"/>
    <n v="0"/>
    <n v="0"/>
    <n v="0"/>
    <n v="0"/>
    <n v="520540"/>
    <n v="175748"/>
    <s v="EAS"/>
  </r>
  <r>
    <s v="19/0228/FUL"/>
    <x v="2"/>
    <m/>
    <d v="2019-06-28T00:00:00"/>
    <d v="2022-06-28T00:00:00"/>
    <m/>
    <m/>
    <x v="2"/>
    <x v="0"/>
    <x v="0"/>
    <s v="Division of the existing dwelling house into two residential units in the form of semi detached houses. The demolition of the existing adjoined garage and alterations to fenestration."/>
    <s v="173 Kew Road_x000d_Richmond_x000d_TW9 2BB"/>
    <s v="TW9 2BB"/>
    <m/>
    <m/>
    <m/>
    <m/>
    <m/>
    <m/>
    <n v="1"/>
    <m/>
    <n v="1"/>
    <m/>
    <m/>
    <m/>
    <n v="1"/>
    <n v="1"/>
    <m/>
    <m/>
    <m/>
    <m/>
    <n v="2"/>
    <n v="0"/>
    <n v="0"/>
    <n v="1"/>
    <n v="1"/>
    <n v="0"/>
    <n v="0"/>
    <n v="-1"/>
    <n v="0"/>
    <n v="1"/>
    <n v="0"/>
    <n v="0"/>
    <n v="0.25"/>
    <n v="0.25"/>
    <n v="0.25"/>
    <n v="0.25"/>
    <n v="518380"/>
    <n v="175623"/>
    <s v="NRW"/>
  </r>
  <r>
    <s v="19/0338/FUL"/>
    <x v="0"/>
    <m/>
    <d v="2019-05-24T00:00:00"/>
    <d v="2022-05-24T00:00:00"/>
    <m/>
    <m/>
    <x v="2"/>
    <x v="0"/>
    <x v="0"/>
    <s v="Demolition of existing 3-bedroom bungalow and erection of a new 3-bedroom detached house with basement level."/>
    <s v="48 Fourth Cross Road_x000d_Twickenham_x000d_TW2 5EL"/>
    <s v="TW2 5EL"/>
    <m/>
    <m/>
    <n v="1"/>
    <m/>
    <m/>
    <m/>
    <m/>
    <m/>
    <n v="1"/>
    <m/>
    <m/>
    <m/>
    <n v="1"/>
    <m/>
    <m/>
    <m/>
    <m/>
    <m/>
    <n v="1"/>
    <n v="0"/>
    <n v="0"/>
    <n v="0"/>
    <n v="0"/>
    <n v="0"/>
    <n v="0"/>
    <n v="0"/>
    <n v="0"/>
    <n v="0"/>
    <n v="0"/>
    <n v="0"/>
    <n v="0"/>
    <n v="0"/>
    <n v="0"/>
    <n v="0"/>
    <n v="514720"/>
    <n v="172712"/>
    <s v="WET"/>
  </r>
  <r>
    <s v="19/0347/GPD15"/>
    <x v="1"/>
    <s v="PA"/>
    <d v="2019-03-12T00:00:00"/>
    <d v="2022-03-13T00:00:00"/>
    <d v="2019-04-01T00:00:00"/>
    <m/>
    <x v="0"/>
    <x v="0"/>
    <x v="0"/>
    <s v="Change of use from B1(a) Office use to C3 Residential use to provide 3 x 1 bed and 1 x 2 bed flats with associated internal refuse and cycle storage."/>
    <s v="Albion House_x000d_Colne Road_x000d_Twickenham_x000d_TW2 6QL_x000d_"/>
    <s v="TW2 6QL"/>
    <m/>
    <m/>
    <m/>
    <m/>
    <m/>
    <m/>
    <m/>
    <m/>
    <n v="0"/>
    <m/>
    <n v="3"/>
    <n v="1"/>
    <m/>
    <m/>
    <m/>
    <m/>
    <m/>
    <m/>
    <n v="4"/>
    <n v="3"/>
    <n v="1"/>
    <n v="0"/>
    <n v="0"/>
    <n v="0"/>
    <n v="0"/>
    <n v="0"/>
    <n v="0"/>
    <n v="4"/>
    <n v="0"/>
    <n v="4"/>
    <n v="0"/>
    <n v="0"/>
    <n v="0"/>
    <n v="0"/>
    <n v="515383"/>
    <n v="173139"/>
    <s v="SOT"/>
  </r>
  <r>
    <s v="19/0382/FUL"/>
    <x v="0"/>
    <m/>
    <d v="2019-12-05T00:00:00"/>
    <d v="2022-12-05T00:00:00"/>
    <m/>
    <m/>
    <x v="2"/>
    <x v="0"/>
    <x v="0"/>
    <s v="Erection of two-storey detached dwellinghouse and basement with sunken courtyard and green wall.  New brick wall and pedestrian gate to Popes Avenue frontage, new parking and hard and soft landscaping."/>
    <s v="Ajanta _x000d_13 Walpole Gardens_x000d_Twickenham_x000d_TW2 5SL"/>
    <s v="TW2 5SL"/>
    <m/>
    <m/>
    <m/>
    <m/>
    <m/>
    <m/>
    <m/>
    <m/>
    <n v="0"/>
    <m/>
    <m/>
    <m/>
    <n v="1"/>
    <m/>
    <m/>
    <m/>
    <m/>
    <m/>
    <n v="1"/>
    <n v="0"/>
    <n v="0"/>
    <n v="1"/>
    <n v="0"/>
    <n v="0"/>
    <n v="0"/>
    <n v="0"/>
    <n v="0"/>
    <n v="1"/>
    <n v="0"/>
    <n v="0"/>
    <n v="0.25"/>
    <n v="0.25"/>
    <n v="0.25"/>
    <n v="0.25"/>
    <n v="515414"/>
    <n v="172536"/>
    <s v="SOT"/>
  </r>
  <r>
    <s v="19/0386/FUL"/>
    <x v="0"/>
    <m/>
    <d v="2019-07-05T00:00:00"/>
    <d v="2022-07-05T00:00:00"/>
    <d v="2020-01-06T00:00:00"/>
    <m/>
    <x v="0"/>
    <x v="0"/>
    <x v="0"/>
    <s v="Demolition of the existing self-contained single-storey detached dwelling and construction of replacement 2 storey dwelling with associated landscaping and boundary treatment alteration."/>
    <s v="10 Constance Road_x000d_Twickenham_x000d_TW2 7JH"/>
    <s v="TW2 7JH"/>
    <n v="1"/>
    <m/>
    <m/>
    <m/>
    <m/>
    <m/>
    <m/>
    <m/>
    <n v="1"/>
    <m/>
    <m/>
    <n v="1"/>
    <m/>
    <m/>
    <m/>
    <m/>
    <m/>
    <m/>
    <n v="1"/>
    <n v="-1"/>
    <n v="1"/>
    <n v="0"/>
    <n v="0"/>
    <n v="0"/>
    <n v="0"/>
    <n v="0"/>
    <n v="0"/>
    <n v="0"/>
    <n v="0"/>
    <n v="0"/>
    <n v="0"/>
    <n v="0"/>
    <n v="0"/>
    <n v="0"/>
    <n v="514120"/>
    <n v="173638"/>
    <s v="WHI"/>
  </r>
  <r>
    <s v="19/0391/FUL"/>
    <x v="0"/>
    <m/>
    <d v="2020-02-20T00:00:00"/>
    <d v="2023-02-20T00:00:00"/>
    <m/>
    <m/>
    <x v="2"/>
    <x v="0"/>
    <x v="0"/>
    <s v="Demolition all buildings on site and the erection of a three-storey building and a part one, two-storey building comprising (3 x 1 bedroom and 4 x 2 bedroom) flats and approximately 805 sqm of flexible B1/D1 and flexible B1/D2 commercial floorspace, surfa"/>
    <s v="26-28 _x000d_Priests Bridge_x000d_East Sheen_x000d_London_x000d_SW14 8TA"/>
    <s v="SW14 8TA"/>
    <m/>
    <m/>
    <m/>
    <m/>
    <m/>
    <m/>
    <m/>
    <m/>
    <n v="0"/>
    <m/>
    <n v="3"/>
    <n v="4"/>
    <m/>
    <m/>
    <m/>
    <m/>
    <m/>
    <m/>
    <n v="7"/>
    <n v="3"/>
    <n v="4"/>
    <n v="0"/>
    <n v="0"/>
    <n v="0"/>
    <n v="0"/>
    <n v="0"/>
    <n v="0"/>
    <n v="7"/>
    <n v="0"/>
    <n v="0"/>
    <n v="1.75"/>
    <n v="1.75"/>
    <n v="1.75"/>
    <n v="1.75"/>
    <n v="521492"/>
    <n v="175545"/>
    <s v="MBC"/>
  </r>
  <r>
    <s v="19/0414/FUL"/>
    <x v="0"/>
    <m/>
    <d v="2020-01-22T00:00:00"/>
    <d v="2023-01-23T00:00:00"/>
    <m/>
    <m/>
    <x v="2"/>
    <x v="0"/>
    <x v="0"/>
    <s v="Erection of 2No 3-bed, 6-person houses with associated hard and soft landscaping, cycle and refuse stores and car parking on land to rear of 56 and 58 Harvey Road."/>
    <s v="56 - 58 Harvey Road_x000d_Whitton_x000d__x000d_"/>
    <s v="TW4 5LU"/>
    <m/>
    <m/>
    <m/>
    <m/>
    <m/>
    <m/>
    <m/>
    <m/>
    <n v="0"/>
    <m/>
    <m/>
    <m/>
    <n v="2"/>
    <m/>
    <m/>
    <m/>
    <m/>
    <m/>
    <n v="2"/>
    <n v="0"/>
    <n v="0"/>
    <n v="2"/>
    <n v="0"/>
    <n v="0"/>
    <n v="0"/>
    <n v="0"/>
    <n v="0"/>
    <n v="2"/>
    <n v="0"/>
    <n v="0"/>
    <n v="0.5"/>
    <n v="0.5"/>
    <n v="0.5"/>
    <n v="0.5"/>
    <n v="513048"/>
    <n v="173758"/>
    <s v="HEA"/>
  </r>
  <r>
    <s v="19/0475/FUL"/>
    <x v="3"/>
    <m/>
    <d v="2019-07-31T00:00:00"/>
    <d v="2022-07-31T00:00:00"/>
    <m/>
    <d v="2020-02-26T00:00:00"/>
    <x v="1"/>
    <x v="0"/>
    <x v="0"/>
    <s v="Construction of additional storey, two storey front extension, replacement windows and doors on all elevations and alterations to external materials on elevations to facilitate the change of use of building and 6 no. parking spaces from offices (Class B1("/>
    <s v="1 - 2 Archer Mews_x000d_Hampton Hill_x000d_TW12 1RN_x000d_"/>
    <s v="TW12 1RN"/>
    <m/>
    <m/>
    <m/>
    <m/>
    <m/>
    <m/>
    <m/>
    <m/>
    <n v="0"/>
    <m/>
    <n v="4"/>
    <n v="3"/>
    <m/>
    <m/>
    <m/>
    <m/>
    <m/>
    <m/>
    <n v="7"/>
    <n v="4"/>
    <n v="3"/>
    <n v="0"/>
    <n v="0"/>
    <n v="0"/>
    <n v="0"/>
    <n v="0"/>
    <n v="0"/>
    <n v="7"/>
    <n v="7"/>
    <n v="0"/>
    <n v="0"/>
    <n v="0"/>
    <n v="0"/>
    <n v="0"/>
    <n v="514280"/>
    <n v="170996"/>
    <s v="FHH"/>
  </r>
  <r>
    <s v="19/0551/FUL"/>
    <x v="2"/>
    <m/>
    <d v="2019-08-21T00:00:00"/>
    <d v="2022-08-21T00:00:00"/>
    <d v="2019-11-04T00:00:00"/>
    <m/>
    <x v="0"/>
    <x v="0"/>
    <x v="0"/>
    <s v="Convert 2 flats back to one family house. Proposed pitched side infill extension adjacent neighbouring infill extension with glazed rooflight. Proposed loft conversion with full width rear dormer, partial dormer to outrigger and rooflights."/>
    <s v="32 Selwyn Avenue_x000d_Richmond_x000d_TW9 2HA_x000d_"/>
    <s v="TW9 2HA"/>
    <n v="1"/>
    <n v="1"/>
    <m/>
    <m/>
    <m/>
    <m/>
    <m/>
    <m/>
    <n v="2"/>
    <m/>
    <m/>
    <m/>
    <m/>
    <m/>
    <n v="1"/>
    <m/>
    <m/>
    <m/>
    <n v="1"/>
    <n v="-1"/>
    <n v="-1"/>
    <n v="0"/>
    <n v="0"/>
    <n v="1"/>
    <n v="0"/>
    <n v="0"/>
    <n v="0"/>
    <n v="-1"/>
    <n v="0"/>
    <n v="-1"/>
    <n v="0"/>
    <n v="0"/>
    <n v="0"/>
    <n v="0"/>
    <n v="518458"/>
    <n v="175501"/>
    <s v="NRW"/>
  </r>
  <r>
    <s v="19/0739/FUL"/>
    <x v="2"/>
    <m/>
    <d v="2019-10-23T00:00:00"/>
    <d v="2022-10-23T00:00:00"/>
    <m/>
    <d v="2019-10-23T00:00:00"/>
    <x v="1"/>
    <x v="0"/>
    <x v="0"/>
    <s v="Reinstatement of Flat 9 on Ground Floor at Clarendon House, as consented in Planning Approval 02/1505. (Since 2003 the accommodation has been used as part of Flat 1 to provide a family-sized flat)"/>
    <s v="Flat 1_x000d_Clarendon Gardens_x000d_23 Kew Gardens Road_x000d_Kew_x000d_Richmond_x000d_TW9 3HD_x000d_"/>
    <s v="TW9 3HD"/>
    <m/>
    <m/>
    <n v="1"/>
    <m/>
    <m/>
    <m/>
    <m/>
    <m/>
    <n v="1"/>
    <m/>
    <n v="1"/>
    <n v="1"/>
    <m/>
    <m/>
    <m/>
    <m/>
    <m/>
    <m/>
    <n v="2"/>
    <n v="1"/>
    <n v="1"/>
    <n v="-1"/>
    <n v="0"/>
    <n v="0"/>
    <n v="0"/>
    <n v="0"/>
    <n v="0"/>
    <n v="1"/>
    <n v="1"/>
    <n v="0"/>
    <n v="0"/>
    <n v="0"/>
    <n v="0"/>
    <n v="0"/>
    <n v="519011"/>
    <n v="176963"/>
    <s v="KWA"/>
  </r>
  <r>
    <s v="19/0772/GPD15"/>
    <x v="1"/>
    <s v="PA"/>
    <d v="2019-05-09T00:00:00"/>
    <d v="2022-05-09T00:00:00"/>
    <d v="2020-03-02T00:00:00"/>
    <m/>
    <x v="0"/>
    <x v="0"/>
    <x v="0"/>
    <s v="Change of use of B1(a) offices on ground floor level to c3 (Residential) to provide 3 x 1 bed self-contained residential apartments."/>
    <s v="28 Second Cross Road_x000d_Twickenham_x000d_TW2 5RF_x000d_"/>
    <s v="TW2 5RF"/>
    <m/>
    <m/>
    <m/>
    <m/>
    <m/>
    <m/>
    <m/>
    <m/>
    <n v="0"/>
    <m/>
    <n v="3"/>
    <m/>
    <m/>
    <m/>
    <m/>
    <m/>
    <m/>
    <m/>
    <n v="3"/>
    <n v="3"/>
    <n v="0"/>
    <n v="0"/>
    <n v="0"/>
    <n v="0"/>
    <n v="0"/>
    <n v="0"/>
    <n v="0"/>
    <n v="3"/>
    <n v="0"/>
    <n v="3"/>
    <n v="0"/>
    <n v="0"/>
    <n v="0"/>
    <n v="0"/>
    <n v="515069"/>
    <n v="172813"/>
    <s v="WET"/>
  </r>
  <r>
    <s v="19/0823/GPD13"/>
    <x v="1"/>
    <s v="PA"/>
    <d v="2019-05-07T00:00:00"/>
    <d v="2022-05-07T00:00:00"/>
    <m/>
    <m/>
    <x v="2"/>
    <x v="0"/>
    <x v="0"/>
    <s v="Conversion of commercial unit to self-contained 2no. bedroom unit"/>
    <s v="203 Sandycombe Road_x000d_Richmond_x000d_TW9 2EW_x000d_"/>
    <s v="TW9 2EW"/>
    <m/>
    <m/>
    <m/>
    <m/>
    <m/>
    <m/>
    <m/>
    <m/>
    <n v="0"/>
    <m/>
    <m/>
    <n v="1"/>
    <m/>
    <m/>
    <m/>
    <m/>
    <m/>
    <m/>
    <n v="1"/>
    <n v="0"/>
    <n v="1"/>
    <n v="0"/>
    <n v="0"/>
    <n v="0"/>
    <n v="0"/>
    <n v="0"/>
    <n v="0"/>
    <n v="1"/>
    <n v="0"/>
    <n v="0"/>
    <n v="0.25"/>
    <n v="0.25"/>
    <n v="0.25"/>
    <n v="0.25"/>
    <n v="519091"/>
    <n v="176195"/>
    <s v="KWA"/>
  </r>
  <r>
    <s v="19/0847/FUL"/>
    <x v="0"/>
    <m/>
    <d v="2019-12-23T00:00:00"/>
    <d v="2022-12-24T00:00:00"/>
    <m/>
    <m/>
    <x v="2"/>
    <x v="0"/>
    <x v="0"/>
    <s v="Demolition of existing bungalow and garage and construction of a new two-storey four bedroom house, with associated hard and soft landscaping, cycle and refuse stores and parking."/>
    <s v="8 St Albans Gardens_x000d_Teddington_x000d_TW11 8AE"/>
    <s v="TW11 8AE"/>
    <m/>
    <n v="1"/>
    <m/>
    <m/>
    <m/>
    <m/>
    <m/>
    <m/>
    <n v="1"/>
    <m/>
    <m/>
    <m/>
    <m/>
    <n v="1"/>
    <m/>
    <m/>
    <m/>
    <m/>
    <n v="1"/>
    <n v="0"/>
    <n v="-1"/>
    <n v="0"/>
    <n v="1"/>
    <n v="0"/>
    <n v="0"/>
    <n v="0"/>
    <n v="0"/>
    <n v="0"/>
    <n v="0"/>
    <n v="0"/>
    <n v="0"/>
    <n v="0"/>
    <n v="0"/>
    <n v="0"/>
    <n v="516412"/>
    <n v="171302"/>
    <s v="TED"/>
  </r>
  <r>
    <s v="19/0867/FUL"/>
    <x v="3"/>
    <m/>
    <d v="2019-06-03T00:00:00"/>
    <d v="2022-06-04T00:00:00"/>
    <d v="2019-09-23T00:00:00"/>
    <d v="2020-06-04T00:00:00"/>
    <x v="0"/>
    <x v="0"/>
    <x v="0"/>
    <s v="Conversion of ground and first floor store rooms and single-storey extension to form a new maisonette."/>
    <s v="383 St Margarets Road_x000d_Twickenham_x000d_TW1 1PP"/>
    <s v="TW1 1PP"/>
    <m/>
    <m/>
    <m/>
    <m/>
    <m/>
    <m/>
    <m/>
    <m/>
    <n v="0"/>
    <m/>
    <n v="1"/>
    <m/>
    <m/>
    <m/>
    <m/>
    <m/>
    <m/>
    <m/>
    <n v="1"/>
    <n v="1"/>
    <n v="0"/>
    <n v="0"/>
    <n v="0"/>
    <n v="0"/>
    <n v="0"/>
    <n v="0"/>
    <n v="0"/>
    <n v="1"/>
    <n v="0"/>
    <n v="1"/>
    <n v="0"/>
    <n v="0"/>
    <n v="0"/>
    <n v="0"/>
    <n v="516556"/>
    <n v="175236"/>
    <s v="STM"/>
  </r>
  <r>
    <s v="19/0893/FUL"/>
    <x v="1"/>
    <m/>
    <d v="2019-08-12T00:00:00"/>
    <d v="2022-08-12T00:00:00"/>
    <d v="2020-02-03T00:00:00"/>
    <m/>
    <x v="0"/>
    <x v="0"/>
    <x v="0"/>
    <s v="Change of use of ground floor from dental surgery (D1 use class) to 1 no. residential dwelling (C3 use), demolition of side garage, alterations to side extension and fenestration."/>
    <s v="320 Kew Road_x000d_Kew_x000d_Richmond_x000d_TW9 3DU_x000d_"/>
    <s v="TW9 3DU"/>
    <m/>
    <m/>
    <m/>
    <m/>
    <m/>
    <m/>
    <m/>
    <m/>
    <n v="0"/>
    <m/>
    <m/>
    <m/>
    <n v="1"/>
    <m/>
    <m/>
    <m/>
    <m/>
    <m/>
    <n v="1"/>
    <n v="0"/>
    <n v="0"/>
    <n v="1"/>
    <n v="0"/>
    <n v="0"/>
    <n v="0"/>
    <n v="0"/>
    <n v="0"/>
    <n v="1"/>
    <n v="0"/>
    <n v="1"/>
    <n v="0"/>
    <n v="0"/>
    <n v="0"/>
    <n v="0"/>
    <n v="518999"/>
    <n v="177227"/>
    <s v="KWA"/>
  </r>
  <r>
    <s v="19/0911/FUL"/>
    <x v="4"/>
    <m/>
    <d v="2020-01-17T00:00:00"/>
    <d v="2023-02-05T00:00:00"/>
    <m/>
    <m/>
    <x v="2"/>
    <x v="0"/>
    <x v="0"/>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_x000a_"/>
    <s v="KT2 4HF"/>
    <m/>
    <m/>
    <m/>
    <m/>
    <m/>
    <m/>
    <m/>
    <m/>
    <n v="0"/>
    <m/>
    <m/>
    <n v="2"/>
    <m/>
    <m/>
    <m/>
    <m/>
    <m/>
    <n v="0"/>
    <n v="2"/>
    <n v="0"/>
    <n v="2"/>
    <n v="0"/>
    <n v="0"/>
    <n v="0"/>
    <n v="0"/>
    <n v="0"/>
    <n v="0"/>
    <n v="2"/>
    <n v="0"/>
    <n v="0"/>
    <n v="0.5"/>
    <n v="0.5"/>
    <n v="0.5"/>
    <n v="0.5"/>
    <n v="517543"/>
    <n v="169767"/>
    <s v="HWI"/>
  </r>
  <r>
    <s v="19/0950/FUL"/>
    <x v="1"/>
    <m/>
    <d v="2019-08-13T00:00:00"/>
    <d v="2022-08-13T00:00:00"/>
    <d v="2020-01-28T00:00:00"/>
    <m/>
    <x v="0"/>
    <x v="0"/>
    <x v="0"/>
    <s v="Change of use of first, second and part ground floors from retail and associated storage to a 1 bedroom flat, together with internal alterations and installation of a new door to ground floor side elevation (to front side alleyway)."/>
    <s v="11 Paved Court_x000d_Richmond_x000d_TW9 1LZ"/>
    <s v="TW9 1LZ"/>
    <m/>
    <m/>
    <m/>
    <m/>
    <m/>
    <m/>
    <m/>
    <m/>
    <n v="0"/>
    <m/>
    <n v="1"/>
    <m/>
    <m/>
    <m/>
    <m/>
    <m/>
    <m/>
    <m/>
    <n v="1"/>
    <n v="1"/>
    <n v="0"/>
    <n v="0"/>
    <n v="0"/>
    <n v="0"/>
    <n v="0"/>
    <n v="0"/>
    <n v="0"/>
    <n v="1"/>
    <n v="0"/>
    <n v="1"/>
    <n v="0"/>
    <n v="0"/>
    <n v="0"/>
    <n v="0"/>
    <n v="517726"/>
    <n v="174837"/>
    <s v="SRW"/>
  </r>
  <r>
    <s v="19/0954/VRC"/>
    <x v="0"/>
    <m/>
    <d v="2019-10-16T00:00:00"/>
    <d v="2020-10-06T00:00:00"/>
    <d v="2019-07-24T00:00:00"/>
    <m/>
    <x v="0"/>
    <x v="0"/>
    <x v="0"/>
    <s v="Minor material amendment to application ref 16/3290/FUL (Partial demolition of an existing building and the creation of 3 new dwelling houses and associated works) by variation of appeal decision condition 2 (approved drawing numbers) to allow for externa"/>
    <s v="45 The Vineyard_x000d_Richmond_x000d_TW10 6AS_x000d_"/>
    <s v="TW10 6AS"/>
    <m/>
    <n v="2"/>
    <n v="1"/>
    <m/>
    <m/>
    <m/>
    <m/>
    <m/>
    <n v="3"/>
    <m/>
    <m/>
    <m/>
    <m/>
    <n v="3"/>
    <m/>
    <m/>
    <m/>
    <n v="0"/>
    <n v="3"/>
    <n v="0"/>
    <n v="-2"/>
    <n v="-1"/>
    <n v="3"/>
    <n v="0"/>
    <n v="0"/>
    <n v="0"/>
    <n v="0"/>
    <n v="0"/>
    <n v="0"/>
    <n v="0"/>
    <n v="0"/>
    <n v="0"/>
    <n v="0"/>
    <n v="0"/>
    <n v="518209"/>
    <n v="174625"/>
    <s v="SRW"/>
  </r>
  <r>
    <s v="19/0974/FUL"/>
    <x v="2"/>
    <m/>
    <d v="2019-08-02T00:00:00"/>
    <d v="2022-08-02T00:00:00"/>
    <d v="2020-02-11T00:00:00"/>
    <m/>
    <x v="0"/>
    <x v="0"/>
    <x v="0"/>
    <s v="Two-storey side/rear extension with accommodation in the roof, removal of external staircase to facilitate the conversion of existing dwellinghouse into 7 self-contained flats (4 x 1 bed and 3 x 2 bed) and associated cycle and refuse stores."/>
    <s v="Fairlight_x000d_4 Church Grove_x000d_Hampton Wick_x000d_Kingston Upon Thames_x000d_KT1 4AL_x000d_"/>
    <s v="KT1 4AL"/>
    <m/>
    <m/>
    <m/>
    <m/>
    <m/>
    <m/>
    <m/>
    <n v="1"/>
    <n v="1"/>
    <m/>
    <n v="4"/>
    <n v="3"/>
    <m/>
    <m/>
    <m/>
    <m/>
    <m/>
    <m/>
    <n v="7"/>
    <n v="4"/>
    <n v="3"/>
    <n v="0"/>
    <n v="0"/>
    <n v="0"/>
    <n v="0"/>
    <n v="0"/>
    <n v="-1"/>
    <n v="6"/>
    <n v="0"/>
    <n v="6"/>
    <n v="0"/>
    <n v="0"/>
    <n v="0"/>
    <n v="0"/>
    <n v="517453"/>
    <n v="169423"/>
    <s v="HWI"/>
  </r>
  <r>
    <s v="19/1029/FUL"/>
    <x v="4"/>
    <m/>
    <d v="2019-09-17T00:00:00"/>
    <d v="2022-09-17T00:00:00"/>
    <m/>
    <m/>
    <x v="2"/>
    <x v="0"/>
    <x v="0"/>
    <s v="Demolition of existing single-storey side garage and workroom. Alterations to no. 67 comprising single storey rear extension, replacement roof, rear dormer roof extension and 2 no. rooflight on front roof slope. Erection of a new two-storey 4 bedroom dwel"/>
    <s v="67 Park Road_x000d_Hampton Hill_x000d_TW12 1HU"/>
    <s v="TW12 1HU"/>
    <m/>
    <m/>
    <n v="1"/>
    <m/>
    <m/>
    <m/>
    <m/>
    <m/>
    <n v="1"/>
    <m/>
    <m/>
    <m/>
    <m/>
    <n v="2"/>
    <m/>
    <m/>
    <m/>
    <m/>
    <n v="2"/>
    <n v="0"/>
    <n v="0"/>
    <n v="-1"/>
    <n v="2"/>
    <n v="0"/>
    <n v="0"/>
    <n v="0"/>
    <n v="0"/>
    <n v="1"/>
    <n v="0"/>
    <n v="0"/>
    <n v="0.25"/>
    <n v="0.25"/>
    <n v="0.25"/>
    <n v="0.25"/>
    <n v="513857"/>
    <n v="171464"/>
    <s v="FHH"/>
  </r>
  <r>
    <s v="19/1033/GPD23"/>
    <x v="1"/>
    <s v="PA"/>
    <d v="2019-06-05T00:00:00"/>
    <d v="2022-06-05T00:00:00"/>
    <m/>
    <m/>
    <x v="2"/>
    <x v="0"/>
    <x v="0"/>
    <s v="Change of use from premises in light industrial use (Class B1(c)) to one dwelling house (Class C3)."/>
    <s v="Unit 1 Hampton Works Rear Of_x000d_119 Sheen Lane_x000d_East Sheen_x000d_London_x000d__x000d_"/>
    <m/>
    <m/>
    <m/>
    <m/>
    <m/>
    <m/>
    <m/>
    <m/>
    <m/>
    <n v="0"/>
    <m/>
    <m/>
    <n v="1"/>
    <m/>
    <m/>
    <m/>
    <m/>
    <m/>
    <m/>
    <n v="1"/>
    <n v="0"/>
    <n v="1"/>
    <n v="0"/>
    <n v="0"/>
    <n v="0"/>
    <n v="0"/>
    <n v="0"/>
    <n v="0"/>
    <n v="1"/>
    <n v="0"/>
    <n v="0"/>
    <n v="0.25"/>
    <n v="0.25"/>
    <n v="0.25"/>
    <n v="0.25"/>
    <n v="520517"/>
    <n v="175507"/>
    <s v="EAS"/>
  </r>
  <r>
    <s v="19/1098/FUL"/>
    <x v="0"/>
    <m/>
    <d v="2019-08-23T00:00:00"/>
    <d v="2022-08-27T00:00:00"/>
    <m/>
    <m/>
    <x v="2"/>
    <x v="0"/>
    <x v="0"/>
    <s v="Demolition of detached house, construction of four classrooms and a multi use hall complete with change of use from residential to education."/>
    <s v="190 Sheen Lane_x000d_East Sheen_x000d_London_x000d_SW14 8LF_x000d_"/>
    <s v="SW14 8LF"/>
    <m/>
    <m/>
    <n v="1"/>
    <m/>
    <m/>
    <m/>
    <m/>
    <m/>
    <n v="1"/>
    <m/>
    <m/>
    <m/>
    <m/>
    <m/>
    <m/>
    <m/>
    <m/>
    <m/>
    <n v="0"/>
    <n v="0"/>
    <n v="0"/>
    <n v="-1"/>
    <n v="0"/>
    <n v="0"/>
    <n v="0"/>
    <n v="0"/>
    <n v="0"/>
    <n v="-1"/>
    <n v="0"/>
    <n v="0"/>
    <n v="-0.25"/>
    <n v="-0.25"/>
    <n v="-0.25"/>
    <n v="-0.25"/>
    <n v="520394"/>
    <n v="175127"/>
    <s v="EAS"/>
  </r>
  <r>
    <s v="19/1100/FUL"/>
    <x v="1"/>
    <m/>
    <d v="2019-10-10T00:00:00"/>
    <d v="2022-10-10T00:00:00"/>
    <d v="2019-10-01T00:00:00"/>
    <d v="2020-01-31T00:00:00"/>
    <x v="1"/>
    <x v="0"/>
    <x v="0"/>
    <s v="Change of use of rear part of upper ground floor to C3 (residential) to create 1 no. 1B1P flat, alterations to the front elevation, and minor internal changes to the lower ground floor associated with the commercial unit."/>
    <s v="208 - 212 Amyand Park Road_x000d_Twickenham_x000d_TW1 3HY_x000d__x000d__x000d_"/>
    <s v="TW1 3HY"/>
    <m/>
    <m/>
    <m/>
    <m/>
    <m/>
    <m/>
    <m/>
    <m/>
    <n v="0"/>
    <m/>
    <n v="1"/>
    <m/>
    <m/>
    <m/>
    <m/>
    <m/>
    <m/>
    <m/>
    <n v="1"/>
    <n v="1"/>
    <n v="0"/>
    <n v="0"/>
    <n v="0"/>
    <n v="0"/>
    <n v="0"/>
    <n v="0"/>
    <n v="0"/>
    <n v="1"/>
    <n v="1"/>
    <n v="0"/>
    <n v="0"/>
    <n v="0"/>
    <n v="0"/>
    <n v="0"/>
    <n v="516817"/>
    <n v="174222"/>
    <s v="STM"/>
  </r>
  <r>
    <s v="19/1162/FUL"/>
    <x v="3"/>
    <m/>
    <d v="2020-03-20T00:00:00"/>
    <d v="2023-03-20T00:00:00"/>
    <m/>
    <m/>
    <x v="2"/>
    <x v="0"/>
    <x v="0"/>
    <s v="Part change of use of ground floor and rear garden from A1 to C3 (residential use) and replacement window on ground floor rear elevation to facilitate the conversion of existing 1 x 3 bed flat into 2 x 2 bed flats and associated cycle and refuse stores (R"/>
    <s v="82 - 84 Hill Rise_x000d_Richmond_x000d__x000d_"/>
    <s v="TW10 6UB"/>
    <m/>
    <m/>
    <n v="1"/>
    <m/>
    <m/>
    <m/>
    <m/>
    <m/>
    <n v="1"/>
    <m/>
    <m/>
    <n v="2"/>
    <m/>
    <m/>
    <m/>
    <m/>
    <m/>
    <m/>
    <n v="2"/>
    <n v="0"/>
    <n v="2"/>
    <n v="-1"/>
    <n v="0"/>
    <n v="0"/>
    <n v="0"/>
    <n v="0"/>
    <n v="0"/>
    <n v="1"/>
    <n v="0"/>
    <n v="0"/>
    <n v="0.25"/>
    <n v="0.25"/>
    <n v="0.25"/>
    <n v="0.25"/>
    <n v="517949"/>
    <n v="174506"/>
    <s v="SRW"/>
  </r>
  <r>
    <s v="19/1217/ES191"/>
    <x v="2"/>
    <m/>
    <d v="2019-06-11T00:00:00"/>
    <d v="2019-06-11T00:00:00"/>
    <d v="2019-06-11T00:00:00"/>
    <d v="2019-06-11T00:00:00"/>
    <x v="1"/>
    <x v="0"/>
    <x v="0"/>
    <s v="Establish use of property as a separate self-contained dwellinghouse"/>
    <s v="1A Riverside House_x000d_Riverside_x000d_Twickenham_x000d_TW1 3DJ_x000d_"/>
    <s v="TW1 3DJ"/>
    <m/>
    <m/>
    <m/>
    <m/>
    <m/>
    <m/>
    <n v="1"/>
    <m/>
    <n v="1"/>
    <m/>
    <m/>
    <m/>
    <n v="1"/>
    <n v="1"/>
    <m/>
    <m/>
    <m/>
    <m/>
    <n v="2"/>
    <n v="0"/>
    <n v="0"/>
    <n v="1"/>
    <n v="1"/>
    <n v="0"/>
    <n v="0"/>
    <n v="-1"/>
    <n v="0"/>
    <n v="1"/>
    <n v="1"/>
    <n v="0"/>
    <n v="0"/>
    <n v="0"/>
    <n v="0"/>
    <n v="0"/>
    <n v="516873"/>
    <n v="173350"/>
    <s v="TWR"/>
  </r>
  <r>
    <s v="19/1219/FUL"/>
    <x v="0"/>
    <m/>
    <d v="2019-12-11T00:00:00"/>
    <d v="2022-12-11T00:00:00"/>
    <m/>
    <m/>
    <x v="2"/>
    <x v="0"/>
    <x v="0"/>
    <s v="Replacement 2 storey 4 bedroom dwellinghouse with basement level and accommodation in the roof.  Associated hard and soft landscaping, cycle and refuse stores and parking."/>
    <s v="21 Sunbury Avenue_x000d_East Sheen_x000d_London_x000d_SW14 8RA"/>
    <s v="SW14 8RA"/>
    <m/>
    <n v="1"/>
    <m/>
    <m/>
    <m/>
    <m/>
    <m/>
    <m/>
    <n v="1"/>
    <m/>
    <m/>
    <m/>
    <n v="1"/>
    <m/>
    <m/>
    <m/>
    <m/>
    <m/>
    <n v="1"/>
    <n v="0"/>
    <n v="-1"/>
    <n v="1"/>
    <n v="0"/>
    <n v="0"/>
    <n v="0"/>
    <n v="0"/>
    <n v="0"/>
    <n v="0"/>
    <n v="0"/>
    <n v="0"/>
    <n v="0"/>
    <n v="0"/>
    <n v="0"/>
    <n v="0"/>
    <n v="520990"/>
    <n v="175033"/>
    <s v="EAS"/>
  </r>
  <r>
    <s v="19/1332/GPD13"/>
    <x v="1"/>
    <s v="PA"/>
    <d v="2019-07-11T00:00:00"/>
    <d v="2022-07-11T00:00:00"/>
    <d v="2019-08-01T00:00:00"/>
    <d v="2020-06-05T00:00:00"/>
    <x v="0"/>
    <x v="0"/>
    <x v="0"/>
    <s v="Change of use of the ground floor unit from A1 (hairdresser) to C3 (residential) to provide a 1 bed flat."/>
    <s v="70 Hounslow Road_x000d_Twickenham_x000d_TW2 7EX_x000d_"/>
    <s v="TW2 7EX"/>
    <m/>
    <m/>
    <m/>
    <m/>
    <m/>
    <m/>
    <m/>
    <m/>
    <n v="0"/>
    <m/>
    <n v="1"/>
    <m/>
    <m/>
    <m/>
    <m/>
    <m/>
    <m/>
    <m/>
    <n v="1"/>
    <n v="1"/>
    <n v="0"/>
    <n v="0"/>
    <n v="0"/>
    <n v="0"/>
    <n v="0"/>
    <n v="0"/>
    <n v="0"/>
    <n v="1"/>
    <n v="0"/>
    <n v="1"/>
    <n v="0"/>
    <n v="0"/>
    <n v="0"/>
    <n v="0"/>
    <n v="514126"/>
    <n v="174159"/>
    <s v="WHI"/>
  </r>
  <r>
    <s v="19/1361/FUL"/>
    <x v="4"/>
    <m/>
    <d v="2019-07-16T00:00:00"/>
    <d v="2022-07-16T00:00:00"/>
    <d v="2020-06-17T00:00:00"/>
    <m/>
    <x v="2"/>
    <x v="0"/>
    <x v="0"/>
    <s v="Extension of 4-bedroom single family dwelling house and conversion to divide into 2No. 2-bedroom houses."/>
    <s v="2F Fifth Cross Road_x000a_Twickenham_x000a_TW2 5LQ"/>
    <s v="TW2 5LQ"/>
    <m/>
    <m/>
    <m/>
    <n v="1"/>
    <m/>
    <m/>
    <m/>
    <m/>
    <n v="1"/>
    <m/>
    <m/>
    <n v="2"/>
    <m/>
    <m/>
    <m/>
    <m/>
    <m/>
    <m/>
    <n v="2"/>
    <n v="0"/>
    <n v="2"/>
    <n v="0"/>
    <n v="-1"/>
    <n v="0"/>
    <n v="0"/>
    <n v="0"/>
    <n v="0"/>
    <n v="1"/>
    <n v="0"/>
    <n v="0"/>
    <n v="0.25"/>
    <n v="0.25"/>
    <n v="0.25"/>
    <n v="0.25"/>
    <n v="514833"/>
    <n v="172367"/>
    <s v="WET"/>
  </r>
  <r>
    <s v="19/1455/FUL"/>
    <x v="2"/>
    <m/>
    <d v="2019-08-06T00:00:00"/>
    <d v="2022-08-06T00:00:00"/>
    <d v="2020-01-16T00:00:00"/>
    <m/>
    <x v="0"/>
    <x v="0"/>
    <x v="0"/>
    <s v="Create 2 No. flats from existing dwelling . Ground floor 2 bed flat, first &amp; 2nd floor 2 bed flat."/>
    <s v="29 St Leonards Road_x000d_East Sheen_x000d_London_x000d_SW14 7LY_x000d_"/>
    <s v="SW14 7LY"/>
    <m/>
    <m/>
    <m/>
    <m/>
    <n v="1"/>
    <m/>
    <m/>
    <m/>
    <n v="1"/>
    <m/>
    <m/>
    <n v="2"/>
    <m/>
    <m/>
    <m/>
    <m/>
    <m/>
    <m/>
    <n v="2"/>
    <n v="0"/>
    <n v="2"/>
    <n v="0"/>
    <n v="0"/>
    <n v="-1"/>
    <n v="0"/>
    <n v="0"/>
    <n v="0"/>
    <n v="1"/>
    <n v="0"/>
    <n v="1"/>
    <n v="0"/>
    <n v="0"/>
    <n v="0"/>
    <n v="0"/>
    <n v="520308"/>
    <n v="175588"/>
    <s v="EAS"/>
  </r>
  <r>
    <s v="19/1502/FUL"/>
    <x v="1"/>
    <m/>
    <d v="2019-07-22T00:00:00"/>
    <d v="2022-07-22T00:00:00"/>
    <d v="2019-09-19T00:00:00"/>
    <m/>
    <x v="0"/>
    <x v="0"/>
    <x v="0"/>
    <s v="Use of rear part of ground floor shop and single storey rear infill extension as extension to existing first floor flat and replacement of external staircase with spiral staircase."/>
    <s v="56A White Hart Lane_x000d_Barnes_x000d_London_x000d_SW13 0PZ"/>
    <s v="SW13 0PZ"/>
    <m/>
    <n v="1"/>
    <m/>
    <m/>
    <m/>
    <m/>
    <m/>
    <m/>
    <n v="1"/>
    <m/>
    <m/>
    <m/>
    <n v="1"/>
    <m/>
    <m/>
    <m/>
    <m/>
    <m/>
    <n v="1"/>
    <n v="0"/>
    <n v="-1"/>
    <n v="1"/>
    <n v="0"/>
    <n v="0"/>
    <n v="0"/>
    <n v="0"/>
    <n v="0"/>
    <n v="0"/>
    <n v="0"/>
    <n v="0"/>
    <n v="0"/>
    <n v="0"/>
    <n v="0"/>
    <n v="0"/>
    <n v="521312"/>
    <n v="175859"/>
    <s v="MBC"/>
  </r>
  <r>
    <s v="19/1602/GPD15"/>
    <x v="1"/>
    <s v="PA"/>
    <d v="2019-07-15T00:00:00"/>
    <d v="2022-07-15T00:00:00"/>
    <m/>
    <m/>
    <x v="2"/>
    <x v="0"/>
    <x v="0"/>
    <s v="Change of use from B1(a) (office) to C3 (residential) to provide 1 x 1 bed self-contained residential dwelling."/>
    <s v="106 Shacklegate Lane_x000d_Teddington_x000d_TW11 8SH_x000d_"/>
    <s v="TW11 8SH"/>
    <m/>
    <m/>
    <m/>
    <m/>
    <m/>
    <m/>
    <m/>
    <m/>
    <n v="0"/>
    <m/>
    <n v="1"/>
    <m/>
    <m/>
    <m/>
    <m/>
    <m/>
    <m/>
    <m/>
    <n v="1"/>
    <n v="1"/>
    <n v="0"/>
    <n v="0"/>
    <n v="0"/>
    <n v="0"/>
    <n v="0"/>
    <n v="0"/>
    <n v="0"/>
    <n v="1"/>
    <n v="0"/>
    <n v="0"/>
    <n v="0.25"/>
    <n v="0.25"/>
    <n v="0.25"/>
    <n v="0.25"/>
    <n v="515391"/>
    <n v="171652"/>
    <s v="FHH"/>
  </r>
  <r>
    <s v="19/1620/GPD15"/>
    <x v="1"/>
    <s v="PA"/>
    <d v="2019-07-26T00:00:00"/>
    <d v="2021-04-03T00:00:00"/>
    <m/>
    <d v="2020-04-20T00:00:00"/>
    <x v="0"/>
    <x v="0"/>
    <x v="0"/>
    <s v="Conversion of basement from B1(a) office to C3 residential to provide 2 x 1 bed self-contained residential flats."/>
    <s v="Argyle House_x000d_1 Dee Road_x000d_Richmond_x000d__x000d_"/>
    <s v="TW9 2JW"/>
    <m/>
    <m/>
    <m/>
    <m/>
    <m/>
    <m/>
    <m/>
    <m/>
    <n v="0"/>
    <m/>
    <n v="2"/>
    <m/>
    <m/>
    <m/>
    <m/>
    <m/>
    <m/>
    <m/>
    <n v="2"/>
    <n v="2"/>
    <n v="0"/>
    <n v="0"/>
    <n v="0"/>
    <n v="0"/>
    <n v="0"/>
    <n v="0"/>
    <n v="0"/>
    <n v="2"/>
    <n v="0"/>
    <n v="2"/>
    <n v="0"/>
    <n v="0"/>
    <n v="0"/>
    <n v="0"/>
    <n v="518741"/>
    <n v="175360"/>
    <s v="NRW"/>
  </r>
  <r>
    <s v="19/1622/FUL"/>
    <x v="1"/>
    <m/>
    <d v="2019-10-18T00:00:00"/>
    <d v="2022-10-18T00:00:00"/>
    <d v="2020-03-31T00:00:00"/>
    <m/>
    <x v="0"/>
    <x v="0"/>
    <x v="0"/>
    <s v="New rear second floor addition, alterations to the existing roof to facilitate the conversion of 1 bedroom flat into 1 x 2 bed duplex flat with a study and 1 x 2 bed duplex flat.   Formation of an extended car park area to rear comprising 5 car spaces, cy"/>
    <s v="28 Second Cross Road_x000d_Twickenham_x000d_TW2 5RF"/>
    <s v="TW2 5RF"/>
    <m/>
    <m/>
    <n v="1"/>
    <m/>
    <m/>
    <m/>
    <m/>
    <m/>
    <n v="1"/>
    <m/>
    <m/>
    <n v="2"/>
    <m/>
    <m/>
    <m/>
    <m/>
    <m/>
    <m/>
    <n v="2"/>
    <n v="0"/>
    <n v="2"/>
    <n v="-1"/>
    <n v="0"/>
    <n v="0"/>
    <n v="0"/>
    <n v="0"/>
    <n v="0"/>
    <n v="1"/>
    <n v="0"/>
    <n v="1"/>
    <n v="0"/>
    <n v="0"/>
    <n v="0"/>
    <n v="0"/>
    <n v="515069"/>
    <n v="172813"/>
    <s v="WET"/>
  </r>
  <r>
    <s v="19/1649/GPD15"/>
    <x v="1"/>
    <s v="PA"/>
    <d v="2019-07-16T00:00:00"/>
    <d v="2022-07-16T00:00:00"/>
    <m/>
    <m/>
    <x v="2"/>
    <x v="0"/>
    <x v="0"/>
    <s v="Conversion of B1(a) office unit at rear ground floor to C3 residential to provide 1 self-contained residential flat. (Proposal description corrected)."/>
    <s v="57B York Street_x000d_Twickenham_x000d_TW1 3LP_x000d_"/>
    <s v="TW1 3LP"/>
    <m/>
    <m/>
    <m/>
    <m/>
    <m/>
    <m/>
    <m/>
    <m/>
    <n v="0"/>
    <m/>
    <n v="1"/>
    <m/>
    <m/>
    <m/>
    <m/>
    <m/>
    <m/>
    <m/>
    <n v="1"/>
    <n v="1"/>
    <n v="0"/>
    <n v="0"/>
    <n v="0"/>
    <n v="0"/>
    <n v="0"/>
    <n v="0"/>
    <n v="0"/>
    <n v="1"/>
    <n v="0"/>
    <n v="0"/>
    <n v="0.25"/>
    <n v="0.25"/>
    <n v="0.25"/>
    <n v="0.25"/>
    <n v="516442"/>
    <n v="173470"/>
    <s v="TWR"/>
  </r>
  <r>
    <s v="19/1669/FUL"/>
    <x v="1"/>
    <m/>
    <d v="2019-08-23T00:00:00"/>
    <d v="2022-08-23T00:00:00"/>
    <m/>
    <m/>
    <x v="2"/>
    <x v="0"/>
    <x v="0"/>
    <s v="Change of use of lower ground floor from retail (A1) to residential (C3) followed by amalgamation of lower ground floor with upper maisonette.  Upper and lower ground floor rear extension, formation of roof terrace, alterations to front entrance, replacem"/>
    <s v="Lower Ground Floor And_x000d_49B Petersham Road_x000d_Richmond_x000d__x000d_"/>
    <s v="TW10 6UH"/>
    <m/>
    <m/>
    <m/>
    <n v="1"/>
    <m/>
    <m/>
    <m/>
    <m/>
    <n v="1"/>
    <m/>
    <m/>
    <m/>
    <m/>
    <m/>
    <n v="1"/>
    <m/>
    <m/>
    <m/>
    <n v="1"/>
    <n v="0"/>
    <n v="0"/>
    <n v="0"/>
    <n v="-1"/>
    <n v="1"/>
    <n v="0"/>
    <n v="0"/>
    <n v="0"/>
    <n v="0"/>
    <n v="0"/>
    <n v="0"/>
    <n v="0"/>
    <n v="0"/>
    <n v="0"/>
    <n v="0"/>
    <n v="517949"/>
    <n v="174356"/>
    <s v="HPR"/>
  </r>
  <r>
    <s v="19/1703/FUL"/>
    <x v="1"/>
    <m/>
    <d v="2019-08-12T00:00:00"/>
    <d v="2022-12-27T00:00:00"/>
    <m/>
    <m/>
    <x v="2"/>
    <x v="0"/>
    <x v="0"/>
    <s v="Internal alterations to provide accessible accommodation at the ground floor level of live/work unit. Employment use as printers/graphic design business to be retained. Partial demolition of part of ground floor extension to provide courtyard garden."/>
    <s v="216 Hampton Road_x000d_Twickenham_x000d_TW2 5NJ"/>
    <s v="TW2 5NJ"/>
    <m/>
    <m/>
    <n v="1"/>
    <m/>
    <m/>
    <m/>
    <m/>
    <m/>
    <n v="1"/>
    <m/>
    <n v="1"/>
    <m/>
    <n v="1"/>
    <m/>
    <m/>
    <m/>
    <m/>
    <m/>
    <n v="2"/>
    <n v="1"/>
    <n v="0"/>
    <n v="0"/>
    <n v="0"/>
    <n v="0"/>
    <n v="0"/>
    <n v="0"/>
    <n v="0"/>
    <n v="1"/>
    <n v="0"/>
    <n v="0"/>
    <n v="0.25"/>
    <n v="0.25"/>
    <n v="0.25"/>
    <n v="0.25"/>
    <n v="514733"/>
    <n v="172125"/>
    <s v="WET"/>
  </r>
  <r>
    <s v="19/1731/FUL"/>
    <x v="0"/>
    <m/>
    <d v="2019-08-21T00:00:00"/>
    <d v="2022-08-21T00:00:00"/>
    <m/>
    <m/>
    <x v="2"/>
    <x v="0"/>
    <x v="0"/>
    <s v="Demolition of existing dwellinghouse and erection of replacement two storey 4 bedroom dwellinghouse with associated hard and soft landscaping and cycle and refuse store. Replacement boundary fence/gates."/>
    <s v="17A Tower Road_x000d_Twickenham_x000d_TW1 4PD"/>
    <s v="TW1 4PD"/>
    <m/>
    <n v="1"/>
    <m/>
    <m/>
    <m/>
    <m/>
    <m/>
    <m/>
    <n v="1"/>
    <m/>
    <m/>
    <m/>
    <m/>
    <n v="1"/>
    <m/>
    <m/>
    <m/>
    <n v="0"/>
    <n v="1"/>
    <n v="0"/>
    <n v="-1"/>
    <n v="0"/>
    <n v="1"/>
    <n v="0"/>
    <n v="0"/>
    <n v="0"/>
    <n v="0"/>
    <n v="0"/>
    <n v="0"/>
    <n v="0"/>
    <n v="0"/>
    <n v="0"/>
    <n v="0"/>
    <n v="0"/>
    <n v="515806"/>
    <n v="172455"/>
    <s v="SOT"/>
  </r>
  <r>
    <s v="19/1759/FUL"/>
    <x v="2"/>
    <m/>
    <d v="2019-09-09T00:00:00"/>
    <d v="2022-09-16T00:00:00"/>
    <m/>
    <m/>
    <x v="2"/>
    <x v="0"/>
    <x v="0"/>
    <s v="Single-storey rear extension, roof extensions and alterations to front and rear, extension to second floor of rear addition, elevation/fenestration alterations and new boundary treatment to allow for the change of use from 2 to 5 flats."/>
    <s v="85 Connaught Road_x000d_Teddington_x000d_TW11 0QQ_x000d_"/>
    <s v="TW11 0QQ"/>
    <m/>
    <n v="1"/>
    <n v="1"/>
    <m/>
    <m/>
    <m/>
    <m/>
    <m/>
    <n v="2"/>
    <m/>
    <n v="4"/>
    <n v="1"/>
    <m/>
    <m/>
    <m/>
    <m/>
    <m/>
    <m/>
    <n v="5"/>
    <n v="4"/>
    <n v="0"/>
    <n v="-1"/>
    <n v="0"/>
    <n v="0"/>
    <n v="0"/>
    <n v="0"/>
    <n v="0"/>
    <n v="3"/>
    <n v="0"/>
    <n v="0"/>
    <n v="0.75"/>
    <n v="0.75"/>
    <n v="0.75"/>
    <n v="0.75"/>
    <n v="514632"/>
    <n v="171370"/>
    <s v="FHH"/>
  </r>
  <r>
    <s v="19/1763/FUL"/>
    <x v="0"/>
    <m/>
    <d v="2019-09-23T00:00:00"/>
    <d v="2022-09-23T00:00:00"/>
    <m/>
    <m/>
    <x v="2"/>
    <x v="0"/>
    <x v="0"/>
    <s v="Demolition of existing residential garages and erection of 2x four bed semi-detached houses (Use Class C3), associated amenity space, landscaping, car and cycle parking and refuse storage."/>
    <s v="Garages At_x000d_Craneford Way_x000d_Twickenham_x000d__x000d_"/>
    <s v="TW2 7SQ"/>
    <m/>
    <m/>
    <m/>
    <m/>
    <m/>
    <m/>
    <m/>
    <m/>
    <n v="0"/>
    <m/>
    <m/>
    <m/>
    <m/>
    <n v="2"/>
    <m/>
    <m/>
    <m/>
    <m/>
    <n v="2"/>
    <n v="0"/>
    <n v="0"/>
    <n v="0"/>
    <n v="2"/>
    <n v="0"/>
    <n v="0"/>
    <n v="0"/>
    <n v="0"/>
    <n v="2"/>
    <n v="0"/>
    <n v="0"/>
    <n v="0.5"/>
    <n v="0.5"/>
    <n v="0.5"/>
    <n v="0.5"/>
    <n v="515377"/>
    <n v="173631"/>
    <s v="STM"/>
  </r>
  <r>
    <s v="19/1895/FUL"/>
    <x v="4"/>
    <m/>
    <d v="2019-10-23T00:00:00"/>
    <d v="2022-10-23T00:00:00"/>
    <m/>
    <m/>
    <x v="2"/>
    <x v="0"/>
    <x v="0"/>
    <s v="Single storey rear extension to rear of shop (to create additional A1 (retail) floorspace).  Rear dormer roof extension to existing upper floor maisonette.  Provision of 2 no. parking spaces to rear."/>
    <s v="321 Richmond Road_x000d_Kingston Upon Thames_x000d_KT2 5QU"/>
    <s v="KT2 5QU"/>
    <n v="1"/>
    <m/>
    <m/>
    <m/>
    <m/>
    <m/>
    <m/>
    <m/>
    <n v="1"/>
    <m/>
    <m/>
    <n v="1"/>
    <m/>
    <m/>
    <m/>
    <m/>
    <m/>
    <m/>
    <n v="1"/>
    <n v="-1"/>
    <n v="1"/>
    <n v="0"/>
    <n v="0"/>
    <n v="0"/>
    <n v="0"/>
    <n v="0"/>
    <n v="0"/>
    <n v="0"/>
    <n v="0"/>
    <n v="0"/>
    <n v="0"/>
    <n v="0"/>
    <n v="0"/>
    <n v="0"/>
    <n v="517763"/>
    <n v="171588"/>
    <s v="HPR"/>
  </r>
  <r>
    <s v="19/1978/FUL"/>
    <x v="2"/>
    <m/>
    <d v="2019-11-11T00:00:00"/>
    <d v="2022-11-11T00:00:00"/>
    <d v="2019-11-18T00:00:00"/>
    <m/>
    <x v="0"/>
    <x v="0"/>
    <x v="0"/>
    <s v="Externals working comprising proposed full width rear extension across the lower and upper ground floors with lowering of garden levels to create a new terrace area to the rear, creation of a lightwell on the front elevation for access to new pair of Fren"/>
    <s v="14 Marlborough Road_x000d_Richmond_x000d_TW10 6JR"/>
    <s v="TW10 6JR"/>
    <n v="1"/>
    <m/>
    <m/>
    <m/>
    <m/>
    <n v="1"/>
    <m/>
    <m/>
    <n v="2"/>
    <m/>
    <m/>
    <m/>
    <m/>
    <m/>
    <m/>
    <n v="1"/>
    <m/>
    <m/>
    <n v="1"/>
    <n v="-1"/>
    <n v="0"/>
    <n v="0"/>
    <n v="0"/>
    <n v="0"/>
    <n v="0"/>
    <n v="0"/>
    <n v="0"/>
    <n v="-1"/>
    <n v="0"/>
    <n v="-1"/>
    <n v="0"/>
    <n v="0"/>
    <n v="0"/>
    <n v="0"/>
    <n v="518508"/>
    <n v="174268"/>
    <s v="SRW"/>
  </r>
  <r>
    <s v="19/1997/GPD23"/>
    <x v="1"/>
    <s v="PA"/>
    <d v="2019-08-29T00:00:00"/>
    <d v="2022-08-29T00:00:00"/>
    <m/>
    <m/>
    <x v="2"/>
    <x v="0"/>
    <x v="0"/>
    <s v="Change of use of property from B1(c) light industrial use to C3 residential (1x2 bedroom house)"/>
    <s v="1A - 3A Holly Road_x000d_Hampton Hill_x000d_Hampton_x000d_TW12 1QF_x000d_"/>
    <s v="TW12 1QF"/>
    <m/>
    <m/>
    <m/>
    <m/>
    <m/>
    <m/>
    <m/>
    <m/>
    <n v="0"/>
    <m/>
    <m/>
    <n v="1"/>
    <m/>
    <m/>
    <m/>
    <m/>
    <m/>
    <m/>
    <n v="1"/>
    <n v="0"/>
    <n v="1"/>
    <n v="0"/>
    <n v="0"/>
    <n v="0"/>
    <n v="0"/>
    <n v="0"/>
    <n v="0"/>
    <n v="1"/>
    <n v="0"/>
    <n v="0"/>
    <n v="0.25"/>
    <n v="0.25"/>
    <n v="0.25"/>
    <n v="0.25"/>
    <n v="514191"/>
    <n v="170734"/>
    <s v="FHH"/>
  </r>
  <r>
    <s v="19/2022/ES191"/>
    <x v="2"/>
    <m/>
    <d v="2019-09-16T00:00:00"/>
    <d v="2022-09-17T00:00:00"/>
    <m/>
    <d v="2019-09-17T00:00:00"/>
    <x v="1"/>
    <x v="0"/>
    <x v="0"/>
    <s v="Certificate of Lawfulness to establish the operational development of the building as a single family dwellinghouse"/>
    <s v="4 St Albans Gardens_x000d_Teddington_x000d_TW11 8AE"/>
    <s v="TW11 8AE"/>
    <n v="1"/>
    <m/>
    <m/>
    <n v="1"/>
    <m/>
    <m/>
    <m/>
    <m/>
    <n v="2"/>
    <m/>
    <m/>
    <m/>
    <m/>
    <m/>
    <n v="1"/>
    <m/>
    <m/>
    <n v="0"/>
    <n v="1"/>
    <n v="-1"/>
    <n v="0"/>
    <n v="0"/>
    <n v="-1"/>
    <n v="1"/>
    <n v="0"/>
    <n v="0"/>
    <n v="0"/>
    <n v="-1"/>
    <n v="-1"/>
    <n v="0"/>
    <n v="0"/>
    <n v="0"/>
    <n v="0"/>
    <n v="0"/>
    <n v="516420"/>
    <n v="171274"/>
    <s v="TED"/>
  </r>
  <r>
    <s v="19/2102/FUL"/>
    <x v="4"/>
    <m/>
    <d v="2019-08-21T00:00:00"/>
    <d v="2022-08-27T00:00:00"/>
    <m/>
    <m/>
    <x v="2"/>
    <x v="0"/>
    <x v="0"/>
    <s v="Rear extension at second floor level to form a new studio flat."/>
    <s v="Tabard House_x000d_22 Upper Teddington Road_x000d_Hampton Wick_x000d_KT1 4DT_x000d_"/>
    <s v="KT1 4DT"/>
    <m/>
    <m/>
    <m/>
    <m/>
    <m/>
    <m/>
    <m/>
    <m/>
    <n v="0"/>
    <m/>
    <n v="1"/>
    <m/>
    <m/>
    <m/>
    <m/>
    <m/>
    <m/>
    <m/>
    <n v="1"/>
    <n v="1"/>
    <n v="0"/>
    <n v="0"/>
    <n v="0"/>
    <n v="0"/>
    <n v="0"/>
    <n v="0"/>
    <n v="0"/>
    <n v="1"/>
    <n v="0"/>
    <n v="0"/>
    <n v="0.25"/>
    <n v="0.25"/>
    <n v="0.25"/>
    <n v="0.25"/>
    <n v="517355"/>
    <n v="169968"/>
    <s v="HWI"/>
  </r>
  <r>
    <s v="19/2246/FUL"/>
    <x v="2"/>
    <m/>
    <d v="2019-10-22T00:00:00"/>
    <d v="2022-10-22T00:00:00"/>
    <m/>
    <m/>
    <x v="1"/>
    <x v="0"/>
    <x v="0"/>
    <s v="Application for the conversion of apartments 18 and 19 to form 1no. four bedroom apartment at sixth floor level in block B2."/>
    <s v="Teddington Riverside Development Site_x000d_Broom Road_x000d_Teddington_x000d__x000d_"/>
    <s v="TW11 9BE"/>
    <m/>
    <m/>
    <n v="2"/>
    <m/>
    <m/>
    <m/>
    <m/>
    <m/>
    <n v="2"/>
    <m/>
    <m/>
    <m/>
    <m/>
    <n v="1"/>
    <m/>
    <m/>
    <m/>
    <m/>
    <n v="1"/>
    <n v="0"/>
    <n v="0"/>
    <n v="-2"/>
    <n v="1"/>
    <n v="0"/>
    <n v="0"/>
    <n v="0"/>
    <n v="0"/>
    <n v="-1"/>
    <n v="0"/>
    <n v="0"/>
    <n v="0"/>
    <n v="0"/>
    <n v="0"/>
    <n v="0"/>
    <n v="516802"/>
    <n v="171333"/>
    <s v="TED"/>
  </r>
  <r>
    <s v="19/2273/FUL"/>
    <x v="1"/>
    <m/>
    <d v="2019-12-23T00:00:00"/>
    <d v="2022-12-23T00:00:00"/>
    <m/>
    <m/>
    <x v="2"/>
    <x v="0"/>
    <x v="0"/>
    <s v="Removal of static caravan.  Conversion of the ground floor area to left of barn entrance into a self-contained residence ancillary to the stables.  New toilet facility with disabled provision within stables."/>
    <s v="Old Farm Stables Flat_x000d_Oak Avenue_x000d_Hampton_x000d_TW12 3QD_x000d_"/>
    <s v="TW12 3QD"/>
    <m/>
    <m/>
    <m/>
    <m/>
    <m/>
    <m/>
    <m/>
    <m/>
    <n v="0"/>
    <m/>
    <m/>
    <n v="1"/>
    <m/>
    <m/>
    <m/>
    <m/>
    <m/>
    <m/>
    <n v="1"/>
    <n v="0"/>
    <n v="1"/>
    <n v="0"/>
    <n v="0"/>
    <n v="0"/>
    <n v="0"/>
    <n v="0"/>
    <n v="0"/>
    <n v="1"/>
    <n v="0"/>
    <n v="0"/>
    <n v="0.25"/>
    <n v="0.25"/>
    <n v="0.25"/>
    <n v="0.25"/>
    <n v="512318"/>
    <n v="171284"/>
    <s v="HNN"/>
  </r>
  <r>
    <s v="19/2300/FUL"/>
    <x v="0"/>
    <m/>
    <d v="2019-09-23T00:00:00"/>
    <d v="2022-09-23T00:00:00"/>
    <m/>
    <m/>
    <x v="2"/>
    <x v="0"/>
    <x v="0"/>
    <s v="Part change of use of ground floor from A3 to C3 (Residential) and alterations to existing shopfront to create new access door to facilitate the conversion of existing 2 x 3 bed maisonettes into 7 No. self-contained Studio and 1 bed Flats.  Single Storey"/>
    <s v="102 - 104 Kew Road_x000d_Richmond_x000d_TW9 2PQ_x000d_"/>
    <s v="TW9 2PQ"/>
    <m/>
    <m/>
    <n v="2"/>
    <m/>
    <m/>
    <m/>
    <m/>
    <m/>
    <n v="2"/>
    <m/>
    <n v="7"/>
    <m/>
    <m/>
    <m/>
    <m/>
    <m/>
    <m/>
    <m/>
    <n v="7"/>
    <n v="7"/>
    <n v="0"/>
    <n v="-2"/>
    <n v="0"/>
    <n v="0"/>
    <n v="0"/>
    <n v="0"/>
    <n v="0"/>
    <n v="5"/>
    <n v="0"/>
    <n v="0"/>
    <n v="1.25"/>
    <n v="1.25"/>
    <n v="1.25"/>
    <n v="1.25"/>
    <n v="518353"/>
    <n v="175510"/>
    <s v="NRW"/>
  </r>
  <r>
    <s v="19/2377/GPD15"/>
    <x v="1"/>
    <s v="PA"/>
    <d v="2019-09-30T00:00:00"/>
    <d v="2022-09-30T00:00:00"/>
    <d v="2020-02-17T00:00:00"/>
    <m/>
    <x v="0"/>
    <x v="0"/>
    <x v="0"/>
    <s v="Partial change of use from office to residential (4 No flats)."/>
    <s v="122 - 124 St Margarets Road_x000d_Twickenham_x000d__x000d_"/>
    <s v="TW1 2LH"/>
    <m/>
    <m/>
    <m/>
    <m/>
    <m/>
    <m/>
    <m/>
    <m/>
    <n v="0"/>
    <m/>
    <m/>
    <n v="4"/>
    <m/>
    <m/>
    <m/>
    <m/>
    <m/>
    <m/>
    <n v="4"/>
    <n v="0"/>
    <n v="4"/>
    <n v="0"/>
    <n v="0"/>
    <n v="0"/>
    <n v="0"/>
    <n v="0"/>
    <n v="0"/>
    <n v="4"/>
    <n v="0"/>
    <n v="4"/>
    <n v="0"/>
    <n v="0"/>
    <n v="0"/>
    <n v="0"/>
    <n v="516843"/>
    <n v="174266"/>
    <s v="STM"/>
  </r>
  <r>
    <s v="19/2544/FUL"/>
    <x v="1"/>
    <m/>
    <d v="2019-12-10T00:00:00"/>
    <d v="2022-12-10T00:00:00"/>
    <m/>
    <d v="2019-12-14T00:00:00"/>
    <x v="1"/>
    <x v="0"/>
    <x v="0"/>
    <s v="Change of use to 114 Hanworth Road from residential use (C3) to educational use (D1) for use as additional education faclity for Hampton School wth parking to rear"/>
    <s v="114 Hanworth Road_x000d_Hampton_x000d_TW12 3EZ_x000d_"/>
    <s v="TW12 3EZ"/>
    <m/>
    <n v="1"/>
    <m/>
    <m/>
    <m/>
    <m/>
    <m/>
    <m/>
    <n v="1"/>
    <m/>
    <m/>
    <m/>
    <m/>
    <m/>
    <m/>
    <m/>
    <m/>
    <m/>
    <n v="0"/>
    <n v="0"/>
    <n v="-1"/>
    <n v="0"/>
    <n v="0"/>
    <n v="0"/>
    <n v="0"/>
    <n v="0"/>
    <n v="0"/>
    <n v="-1"/>
    <n v="-1"/>
    <n v="0"/>
    <n v="0"/>
    <n v="0"/>
    <n v="0"/>
    <n v="0"/>
    <n v="513192"/>
    <n v="171188"/>
    <s v="HNN"/>
  </r>
  <r>
    <s v="19/2788/FUL"/>
    <x v="4"/>
    <m/>
    <d v="2020-01-31T00:00:00"/>
    <d v="2023-02-03T00:00:00"/>
    <m/>
    <m/>
    <x v="2"/>
    <x v="0"/>
    <x v="0"/>
    <s v="Roof extension to provide additional residential accommodation to Number 5 South Avenue and creation of 1 no. self-contained 1 bedroom flat above no. 2 and provision of associated cycle parking."/>
    <s v="2A And 5_x000d_South Avenue_x000d_Kew_x000d__x000d_"/>
    <s v="TW9 3EL"/>
    <m/>
    <m/>
    <m/>
    <m/>
    <m/>
    <m/>
    <m/>
    <m/>
    <n v="0"/>
    <m/>
    <n v="1"/>
    <m/>
    <m/>
    <m/>
    <m/>
    <m/>
    <m/>
    <m/>
    <n v="1"/>
    <n v="1"/>
    <n v="0"/>
    <n v="0"/>
    <n v="0"/>
    <n v="0"/>
    <n v="0"/>
    <n v="0"/>
    <n v="0"/>
    <n v="1"/>
    <n v="0"/>
    <n v="0"/>
    <n v="0.25"/>
    <n v="0.25"/>
    <n v="0.25"/>
    <n v="0.25"/>
    <n v="519131"/>
    <n v="176452"/>
    <s v="KWA"/>
  </r>
  <r>
    <s v="19/2796/GPD15"/>
    <x v="1"/>
    <s v="PA"/>
    <d v="2019-11-05T00:00:00"/>
    <d v="2022-07-05T00:00:00"/>
    <m/>
    <m/>
    <x v="2"/>
    <x v="0"/>
    <x v="0"/>
    <s v="Change of use of the ground and basement from B1(a) office use, to Class C3 (dwellinghouse) as a single self-contained 3 bedroom flat."/>
    <s v="115 White Hart Lane_x000d_Barnes_x000d_London_x000d_SW13 0JL_x000d_"/>
    <s v="SW13 0JL"/>
    <m/>
    <m/>
    <m/>
    <m/>
    <m/>
    <m/>
    <m/>
    <m/>
    <n v="0"/>
    <m/>
    <m/>
    <m/>
    <n v="1"/>
    <m/>
    <m/>
    <m/>
    <m/>
    <m/>
    <n v="1"/>
    <n v="0"/>
    <n v="0"/>
    <n v="1"/>
    <n v="0"/>
    <n v="0"/>
    <n v="0"/>
    <n v="0"/>
    <n v="0"/>
    <n v="1"/>
    <n v="0"/>
    <n v="0"/>
    <n v="0.25"/>
    <n v="0.25"/>
    <n v="0.25"/>
    <n v="0.25"/>
    <n v="521408"/>
    <n v="175714"/>
    <s v="MBC"/>
  </r>
  <r>
    <s v="19/3025/FUL"/>
    <x v="1"/>
    <m/>
    <d v="2020-01-29T00:00:00"/>
    <d v="2023-01-29T00:00:00"/>
    <m/>
    <m/>
    <x v="2"/>
    <x v="0"/>
    <x v="0"/>
    <s v="Change of use of all units from Class C3 (residential) to flexible uses Class C1 (serviced accommodation) and Class C3 (residential)."/>
    <s v="Jasmine Studios _x000d_8 Oak Lane_x000d_Twickenham_x000d_TW1 3PA"/>
    <s v="TW1 3PA"/>
    <n v="1"/>
    <n v="4"/>
    <m/>
    <m/>
    <m/>
    <m/>
    <m/>
    <m/>
    <n v="5"/>
    <m/>
    <n v="1"/>
    <n v="4"/>
    <m/>
    <m/>
    <m/>
    <m/>
    <m/>
    <m/>
    <n v="5"/>
    <n v="0"/>
    <n v="0"/>
    <n v="0"/>
    <n v="0"/>
    <n v="0"/>
    <n v="0"/>
    <n v="0"/>
    <n v="0"/>
    <n v="0"/>
    <n v="0"/>
    <n v="0"/>
    <n v="0"/>
    <n v="0"/>
    <n v="0"/>
    <n v="0"/>
    <n v="516497"/>
    <n v="173537"/>
    <s v="TWR"/>
  </r>
  <r>
    <s v="19/3101/GPD23"/>
    <x v="1"/>
    <s v="PA"/>
    <d v="2019-11-18T00:00:00"/>
    <d v="2022-11-18T00:00:00"/>
    <m/>
    <m/>
    <x v="2"/>
    <x v="0"/>
    <x v="0"/>
    <s v="Change of Use of existing B1(c) light industrial unit to residential C3 providing 1No. 2 Bed dwelling."/>
    <s v="Unit 4_x000d_Princes Works_x000d_Princes Road_x000d_Teddington_x000d_TW11 0RW_x000d_"/>
    <s v="TW11 0RW"/>
    <m/>
    <m/>
    <m/>
    <m/>
    <m/>
    <m/>
    <m/>
    <m/>
    <n v="0"/>
    <m/>
    <m/>
    <n v="1"/>
    <m/>
    <m/>
    <m/>
    <m/>
    <m/>
    <m/>
    <n v="1"/>
    <n v="0"/>
    <n v="1"/>
    <n v="0"/>
    <n v="0"/>
    <n v="0"/>
    <n v="0"/>
    <n v="0"/>
    <n v="0"/>
    <n v="1"/>
    <n v="0"/>
    <n v="0"/>
    <n v="0.25"/>
    <n v="0.25"/>
    <n v="0.25"/>
    <n v="0.25"/>
    <n v="515035"/>
    <n v="171569"/>
    <s v="FHH"/>
  </r>
  <r>
    <s v="19/3241/FUL"/>
    <x v="4"/>
    <m/>
    <d v="2020-03-13T00:00:00"/>
    <d v="2023-03-16T00:00:00"/>
    <m/>
    <d v="2020-03-16T00:00:00"/>
    <x v="1"/>
    <x v="0"/>
    <x v="0"/>
    <s v="Extension of the garage to facilitate the creation of 1 x 1 bed dwelling."/>
    <s v="Land Adjacent To_x000d_29 Rivermeads Avenue_x000d_Twickenham_x000d__x000d_"/>
    <s v="TW2 5JL"/>
    <m/>
    <m/>
    <m/>
    <m/>
    <m/>
    <m/>
    <m/>
    <m/>
    <n v="0"/>
    <m/>
    <n v="1"/>
    <m/>
    <m/>
    <m/>
    <m/>
    <m/>
    <m/>
    <m/>
    <n v="1"/>
    <n v="1"/>
    <n v="0"/>
    <n v="0"/>
    <n v="0"/>
    <n v="0"/>
    <n v="0"/>
    <n v="0"/>
    <n v="0"/>
    <n v="1"/>
    <n v="1"/>
    <n v="0"/>
    <n v="0"/>
    <n v="0"/>
    <n v="0"/>
    <n v="0"/>
    <n v="513712"/>
    <n v="172398"/>
    <s v="WET"/>
  </r>
  <r>
    <s v="19/3419/FUL"/>
    <x v="0"/>
    <m/>
    <d v="2020-03-11T00:00:00"/>
    <d v="2023-03-11T00:00:00"/>
    <m/>
    <m/>
    <x v="2"/>
    <x v="0"/>
    <x v="0"/>
    <s v="Demolition of existing dwellinghouse and erection of detached two storey dwellinghouse, associated hard and soft landscaping"/>
    <s v="8 Sandy Lane_x000d_Petersham_x000d_Richmond_x000d_TW10 7EN_x000d_"/>
    <s v="TW10 7EN"/>
    <m/>
    <m/>
    <m/>
    <n v="1"/>
    <m/>
    <m/>
    <m/>
    <m/>
    <n v="1"/>
    <m/>
    <m/>
    <m/>
    <m/>
    <m/>
    <n v="1"/>
    <m/>
    <m/>
    <m/>
    <n v="1"/>
    <n v="0"/>
    <n v="0"/>
    <n v="0"/>
    <n v="-1"/>
    <n v="1"/>
    <n v="0"/>
    <n v="0"/>
    <n v="0"/>
    <n v="0"/>
    <n v="0"/>
    <n v="0"/>
    <n v="0"/>
    <n v="0"/>
    <n v="0"/>
    <n v="0"/>
    <n v="517948"/>
    <n v="172696"/>
    <s v="HPR"/>
  </r>
  <r>
    <s v="19/3586/ES191"/>
    <x v="1"/>
    <m/>
    <d v="2020-01-20T00:00:00"/>
    <d v="2020-01-20T00:00:00"/>
    <m/>
    <d v="2020-01-20T00:00:00"/>
    <x v="1"/>
    <x v="0"/>
    <x v="0"/>
    <s v="Lawful development certificate for the existing use of the dwelling as a 6no. bedroom house in multiple occupation"/>
    <s v="29 Heathside_x000d_Whitton_x000d_Hounslow_x000d_TW4 5NJ_x000d_"/>
    <s v="TW4 5NJ"/>
    <m/>
    <m/>
    <n v="1"/>
    <m/>
    <m/>
    <m/>
    <m/>
    <m/>
    <n v="1"/>
    <m/>
    <m/>
    <m/>
    <m/>
    <m/>
    <m/>
    <n v="1"/>
    <m/>
    <m/>
    <n v="1"/>
    <n v="0"/>
    <n v="0"/>
    <n v="-1"/>
    <n v="0"/>
    <n v="0"/>
    <n v="1"/>
    <n v="0"/>
    <n v="0"/>
    <n v="0"/>
    <n v="0"/>
    <n v="0"/>
    <n v="0"/>
    <n v="0"/>
    <n v="0"/>
    <n v="0"/>
    <n v="512883"/>
    <n v="173656"/>
    <s v="HEA"/>
  </r>
  <r>
    <s v="19/3757/ES191"/>
    <x v="2"/>
    <m/>
    <d v="2020-01-31T00:00:00"/>
    <d v="2020-01-31T00:00:00"/>
    <m/>
    <d v="2020-01-31T00:00:00"/>
    <x v="1"/>
    <x v="0"/>
    <x v="0"/>
    <s v="Use of 2B Orleans Road as a separate and self-contained C3 dwellinghouse."/>
    <s v="2B Orleans Road_x000d_Twickenham_x000d_TW1 3BL"/>
    <s v="TW1 3BL"/>
    <m/>
    <m/>
    <m/>
    <m/>
    <m/>
    <m/>
    <m/>
    <m/>
    <n v="0"/>
    <m/>
    <n v="1"/>
    <m/>
    <m/>
    <m/>
    <m/>
    <m/>
    <m/>
    <m/>
    <n v="1"/>
    <n v="1"/>
    <n v="0"/>
    <n v="0"/>
    <n v="0"/>
    <n v="0"/>
    <n v="0"/>
    <n v="0"/>
    <n v="0"/>
    <n v="1"/>
    <n v="1"/>
    <n v="0"/>
    <n v="0"/>
    <n v="0"/>
    <n v="0"/>
    <n v="0"/>
    <n v="516930"/>
    <n v="173775"/>
    <s v="TWR"/>
  </r>
  <r>
    <s v="19/3852/GPD15"/>
    <x v="1"/>
    <s v="PA"/>
    <d v="2020-02-06T00:00:00"/>
    <d v="2023-02-06T00:00:00"/>
    <d v="2020-02-10T00:00:00"/>
    <m/>
    <x v="0"/>
    <x v="0"/>
    <x v="0"/>
    <s v="Change of use of ground floor from B1a office to C3 (Residential) use comprising 1x studio flat and 1x 1 bedroom flat"/>
    <s v="59 North Worple Way_x000d_Mortlake_x000d_London_x000d__x000d_"/>
    <s v="SW14 8HE"/>
    <m/>
    <m/>
    <m/>
    <m/>
    <m/>
    <m/>
    <m/>
    <m/>
    <n v="0"/>
    <m/>
    <n v="2"/>
    <m/>
    <m/>
    <m/>
    <m/>
    <m/>
    <m/>
    <m/>
    <n v="2"/>
    <n v="2"/>
    <n v="0"/>
    <n v="0"/>
    <n v="0"/>
    <n v="0"/>
    <n v="0"/>
    <n v="0"/>
    <n v="0"/>
    <n v="2"/>
    <n v="0"/>
    <n v="2"/>
    <n v="0"/>
    <n v="0"/>
    <n v="0"/>
    <n v="0"/>
    <n v="520890"/>
    <n v="175755"/>
    <s v="MBC"/>
  </r>
  <r>
    <s v="19/3854/ES191"/>
    <x v="1"/>
    <m/>
    <d v="2020-02-25T00:00:00"/>
    <d v="2020-02-25T00:00:00"/>
    <m/>
    <d v="2020-02-25T00:00:00"/>
    <x v="1"/>
    <x v="0"/>
    <x v="0"/>
    <s v="Use of Flat 1 (basement) as  C3 residential."/>
    <s v="Flat 1_x000d_Heron Court_x000d_3 - 5 High Street_x000d_Hampton_x000d_TW12 2SQ_x000d_"/>
    <s v="TW12 2SQ"/>
    <m/>
    <m/>
    <m/>
    <m/>
    <m/>
    <m/>
    <m/>
    <m/>
    <n v="0"/>
    <m/>
    <m/>
    <n v="1"/>
    <m/>
    <m/>
    <m/>
    <m/>
    <m/>
    <m/>
    <n v="1"/>
    <n v="0"/>
    <n v="1"/>
    <n v="0"/>
    <n v="0"/>
    <n v="0"/>
    <n v="0"/>
    <n v="0"/>
    <n v="0"/>
    <n v="1"/>
    <n v="1"/>
    <n v="0"/>
    <n v="0"/>
    <n v="0"/>
    <n v="0"/>
    <n v="0"/>
    <n v="513949"/>
    <n v="169534"/>
    <s v="HTN"/>
  </r>
  <r>
    <s v="19/3913/GPD15"/>
    <x v="1"/>
    <s v="PA"/>
    <d v="2020-02-14T00:00:00"/>
    <d v="2020-06-30T00:00:00"/>
    <d v="2020-03-02T00:00:00"/>
    <m/>
    <x v="0"/>
    <x v="0"/>
    <x v="0"/>
    <s v="Change of use from office (B1A )to residential  (C3) to create 2x 1 bedroom flats"/>
    <s v="2A Talbot Road_x000d_Isleworth_x000d_TW7 7HH_x000d_"/>
    <s v="TW7 7HH"/>
    <m/>
    <m/>
    <m/>
    <m/>
    <m/>
    <m/>
    <m/>
    <m/>
    <n v="0"/>
    <m/>
    <n v="2"/>
    <m/>
    <m/>
    <m/>
    <m/>
    <m/>
    <m/>
    <m/>
    <n v="2"/>
    <n v="2"/>
    <n v="0"/>
    <n v="0"/>
    <n v="0"/>
    <n v="0"/>
    <n v="0"/>
    <n v="0"/>
    <n v="0"/>
    <n v="2"/>
    <n v="0"/>
    <n v="2"/>
    <n v="0"/>
    <n v="0"/>
    <n v="0"/>
    <n v="0"/>
    <n v="516541"/>
    <n v="175254"/>
    <s v="STM"/>
  </r>
  <r>
    <s v="19/3914/GPD15"/>
    <x v="1"/>
    <s v="PA"/>
    <d v="2020-02-14T00:00:00"/>
    <d v="2020-06-30T00:00:00"/>
    <m/>
    <m/>
    <x v="2"/>
    <x v="0"/>
    <x v="0"/>
    <s v="Change of of use from office (B1a) to residential (c3) to create 1 x 2 bedroom house"/>
    <s v="2A Talbot Road_x000d_Isleworth_x000d_TW7 7HH_x000d_"/>
    <s v="TW7 7HH"/>
    <m/>
    <m/>
    <m/>
    <m/>
    <m/>
    <m/>
    <m/>
    <m/>
    <n v="0"/>
    <m/>
    <m/>
    <n v="1"/>
    <m/>
    <m/>
    <m/>
    <m/>
    <m/>
    <m/>
    <n v="1"/>
    <n v="0"/>
    <n v="1"/>
    <n v="0"/>
    <n v="0"/>
    <n v="0"/>
    <n v="0"/>
    <n v="0"/>
    <n v="0"/>
    <n v="1"/>
    <n v="0"/>
    <n v="0"/>
    <n v="0.25"/>
    <n v="0.25"/>
    <n v="0.25"/>
    <n v="0.25"/>
    <n v="516541"/>
    <n v="175254"/>
    <s v="STM"/>
  </r>
  <r>
    <s v="20/0136/FUL"/>
    <x v="0"/>
    <m/>
    <d v="2020-03-26T00:00:00"/>
    <d v="2021-12-21T00:00:00"/>
    <m/>
    <m/>
    <x v="2"/>
    <x v="0"/>
    <x v="0"/>
    <s v="Demolition of the existing house and reconstruction of replacement 2 storey with basement and accommodation in the roof single family home and associated parking, hard and soft landscaping."/>
    <s v="2 Belgrave Road_x000d_Barnes_x000d_London_x000d_SW13 9NS"/>
    <s v="SW13 9NS"/>
    <m/>
    <m/>
    <n v="1"/>
    <m/>
    <m/>
    <m/>
    <m/>
    <m/>
    <n v="1"/>
    <m/>
    <m/>
    <m/>
    <m/>
    <n v="1"/>
    <m/>
    <m/>
    <m/>
    <m/>
    <n v="1"/>
    <n v="0"/>
    <n v="0"/>
    <n v="-1"/>
    <n v="1"/>
    <n v="0"/>
    <n v="0"/>
    <n v="0"/>
    <n v="0"/>
    <n v="0"/>
    <n v="0"/>
    <n v="0"/>
    <n v="0"/>
    <n v="0"/>
    <n v="0"/>
    <n v="0"/>
    <n v="521893"/>
    <n v="177129"/>
    <s v="BAR"/>
  </r>
  <r>
    <s v="20/0373/PS192"/>
    <x v="1"/>
    <s v="PA"/>
    <d v="2020-02-17T00:00:00"/>
    <d v="2020-02-18T00:00:00"/>
    <m/>
    <m/>
    <x v="2"/>
    <x v="0"/>
    <x v="0"/>
    <s v="Change of use of part ground and upper floors from A2 (Financial Services) use class into C3 (Residential)."/>
    <s v="347 Upper Richmond Road West_x000d_East Sheen_x000d_London_x000d_SW14 8RH"/>
    <s v="SW14 8RH"/>
    <m/>
    <m/>
    <m/>
    <m/>
    <m/>
    <m/>
    <m/>
    <m/>
    <n v="0"/>
    <m/>
    <m/>
    <n v="2"/>
    <m/>
    <m/>
    <m/>
    <m/>
    <m/>
    <m/>
    <n v="2"/>
    <n v="0"/>
    <n v="2"/>
    <n v="0"/>
    <n v="0"/>
    <n v="0"/>
    <n v="0"/>
    <n v="0"/>
    <n v="0"/>
    <n v="2"/>
    <n v="0"/>
    <n v="0"/>
    <n v="0.5"/>
    <n v="0.5"/>
    <n v="0.5"/>
    <n v="0.5"/>
    <n v="520577"/>
    <n v="175397"/>
    <s v="EAS"/>
  </r>
  <r>
    <s v="99/2063"/>
    <x v="0"/>
    <m/>
    <d v="2000-02-03T00:00:00"/>
    <d v="2005-02-03T00:00:00"/>
    <d v="2005-01-14T00:00:00"/>
    <d v="2019-07-18T00:00:00"/>
    <x v="1"/>
    <x v="0"/>
    <x v="0"/>
    <s v="Proposed Dwelling House."/>
    <s v="6 Boileau Road Barnes"/>
    <m/>
    <m/>
    <m/>
    <m/>
    <m/>
    <m/>
    <m/>
    <m/>
    <m/>
    <n v="0"/>
    <m/>
    <n v="1"/>
    <m/>
    <m/>
    <m/>
    <m/>
    <m/>
    <m/>
    <n v="0"/>
    <n v="1"/>
    <n v="1"/>
    <n v="0"/>
    <n v="0"/>
    <n v="0"/>
    <n v="0"/>
    <n v="0"/>
    <n v="0"/>
    <n v="0"/>
    <n v="1"/>
    <n v="1"/>
    <n v="0"/>
    <n v="0"/>
    <n v="0"/>
    <n v="0"/>
    <n v="0"/>
    <n v="522457"/>
    <n v="177328"/>
    <s v="BAW"/>
  </r>
  <r>
    <s v="Small Sites Trend"/>
    <x v="5"/>
    <m/>
    <m/>
    <m/>
    <m/>
    <m/>
    <x v="3"/>
    <x v="5"/>
    <x v="1"/>
    <s v="Small Sites Trend"/>
    <m/>
    <m/>
    <m/>
    <m/>
    <m/>
    <m/>
    <m/>
    <m/>
    <m/>
    <m/>
    <m/>
    <m/>
    <m/>
    <m/>
    <m/>
    <m/>
    <m/>
    <m/>
    <m/>
    <m/>
    <m/>
    <n v="0"/>
    <n v="0"/>
    <n v="0"/>
    <n v="0"/>
    <n v="0"/>
    <n v="0"/>
    <n v="0"/>
    <n v="0"/>
    <n v="742"/>
    <m/>
    <n v="20"/>
    <n v="20"/>
    <n v="234"/>
    <n v="234"/>
    <n v="234"/>
    <m/>
    <m/>
    <s v="N/A"/>
  </r>
  <r>
    <s v="Site Allocation"/>
    <x v="5"/>
    <m/>
    <m/>
    <m/>
    <m/>
    <m/>
    <x v="3"/>
    <x v="5"/>
    <x v="2"/>
    <m/>
    <s v="Kneller Hall_x000a_"/>
    <m/>
    <m/>
    <m/>
    <m/>
    <m/>
    <m/>
    <m/>
    <m/>
    <m/>
    <m/>
    <m/>
    <m/>
    <m/>
    <m/>
    <m/>
    <m/>
    <m/>
    <m/>
    <m/>
    <m/>
    <m/>
    <m/>
    <m/>
    <m/>
    <m/>
    <m/>
    <m/>
    <m/>
    <n v="20"/>
    <m/>
    <m/>
    <m/>
    <m/>
    <m/>
    <n v="20"/>
    <m/>
    <m/>
    <s v="WHI"/>
  </r>
  <r>
    <s v="20/0539/FUL"/>
    <x v="5"/>
    <m/>
    <m/>
    <m/>
    <m/>
    <m/>
    <x v="3"/>
    <x v="6"/>
    <x v="3"/>
    <m/>
    <s v="The Strathmore Centre Strathmore Road Teddington TW11 8UH"/>
    <m/>
    <m/>
    <m/>
    <m/>
    <m/>
    <m/>
    <m/>
    <m/>
    <m/>
    <m/>
    <m/>
    <m/>
    <m/>
    <m/>
    <m/>
    <m/>
    <m/>
    <m/>
    <m/>
    <m/>
    <m/>
    <m/>
    <m/>
    <m/>
    <m/>
    <m/>
    <m/>
    <m/>
    <n v="20"/>
    <m/>
    <m/>
    <m/>
    <m/>
    <n v="10"/>
    <n v="10"/>
    <m/>
    <m/>
    <s v="FHH"/>
  </r>
  <r>
    <s v="19/0510/FUL"/>
    <x v="5"/>
    <m/>
    <m/>
    <m/>
    <m/>
    <m/>
    <x v="3"/>
    <x v="5"/>
    <x v="4"/>
    <m/>
    <s v="Homebase 84 Manor Road Richmond TW9 1YB"/>
    <m/>
    <m/>
    <m/>
    <m/>
    <m/>
    <m/>
    <m/>
    <m/>
    <m/>
    <m/>
    <m/>
    <m/>
    <m/>
    <m/>
    <m/>
    <m/>
    <m/>
    <m/>
    <m/>
    <m/>
    <m/>
    <m/>
    <m/>
    <m/>
    <m/>
    <m/>
    <m/>
    <m/>
    <n v="80"/>
    <m/>
    <m/>
    <m/>
    <m/>
    <m/>
    <n v="60"/>
    <m/>
    <m/>
    <s v="NRW"/>
  </r>
  <r>
    <s v="18/0547/FUL"/>
    <x v="5"/>
    <m/>
    <m/>
    <m/>
    <m/>
    <m/>
    <x v="3"/>
    <x v="5"/>
    <x v="5"/>
    <m/>
    <s v="The Stag Brewery Lower Richmond Road Mortlake London SW14 7ET"/>
    <m/>
    <m/>
    <m/>
    <m/>
    <m/>
    <m/>
    <m/>
    <m/>
    <m/>
    <m/>
    <m/>
    <m/>
    <m/>
    <m/>
    <m/>
    <m/>
    <m/>
    <m/>
    <m/>
    <m/>
    <m/>
    <m/>
    <m/>
    <m/>
    <m/>
    <m/>
    <m/>
    <m/>
    <n v="300"/>
    <m/>
    <m/>
    <m/>
    <m/>
    <n v="150"/>
    <n v="150"/>
    <m/>
    <m/>
    <s v="MBC"/>
  </r>
  <r>
    <s v="18/3310/FUL"/>
    <x v="5"/>
    <m/>
    <m/>
    <m/>
    <m/>
    <m/>
    <x v="3"/>
    <x v="5"/>
    <x v="6"/>
    <m/>
    <s v="Kew Biothane Plant, Melliss Avenue, Kew_x000a_"/>
    <m/>
    <m/>
    <m/>
    <m/>
    <m/>
    <m/>
    <m/>
    <m/>
    <m/>
    <m/>
    <m/>
    <m/>
    <m/>
    <m/>
    <m/>
    <m/>
    <m/>
    <m/>
    <m/>
    <m/>
    <m/>
    <m/>
    <m/>
    <m/>
    <m/>
    <m/>
    <m/>
    <m/>
    <n v="90"/>
    <m/>
    <m/>
    <m/>
    <m/>
    <n v="45"/>
    <n v="45"/>
    <m/>
    <m/>
    <s v="KWA"/>
  </r>
  <r>
    <s v="18/3642/OUT"/>
    <x v="5"/>
    <m/>
    <m/>
    <m/>
    <m/>
    <m/>
    <x v="3"/>
    <x v="5"/>
    <x v="7"/>
    <m/>
    <s v="Barnes Hospital, South Worple Way, East Sheen, SW14 8SU"/>
    <m/>
    <m/>
    <m/>
    <m/>
    <m/>
    <m/>
    <m/>
    <m/>
    <m/>
    <m/>
    <m/>
    <m/>
    <m/>
    <m/>
    <m/>
    <m/>
    <m/>
    <m/>
    <m/>
    <m/>
    <m/>
    <m/>
    <m/>
    <m/>
    <m/>
    <m/>
    <m/>
    <m/>
    <n v="83"/>
    <m/>
    <m/>
    <m/>
    <m/>
    <n v="41.5"/>
    <n v="41.5"/>
    <m/>
    <m/>
    <s v="MBC"/>
  </r>
  <r>
    <s v="19/3616/FUL "/>
    <x v="5"/>
    <m/>
    <m/>
    <m/>
    <m/>
    <m/>
    <x v="3"/>
    <x v="5"/>
    <x v="8"/>
    <m/>
    <s v="Old Station Forecourt, Railway Approach, Twickenham, TW1 4LJ"/>
    <m/>
    <m/>
    <m/>
    <m/>
    <m/>
    <m/>
    <m/>
    <m/>
    <m/>
    <m/>
    <m/>
    <m/>
    <m/>
    <m/>
    <m/>
    <m/>
    <m/>
    <m/>
    <m/>
    <m/>
    <m/>
    <m/>
    <m/>
    <m/>
    <m/>
    <m/>
    <m/>
    <m/>
    <n v="46"/>
    <m/>
    <m/>
    <m/>
    <m/>
    <n v="23"/>
    <n v="23"/>
    <m/>
    <m/>
    <s v="TWR"/>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5">
  <r>
    <s v="07/3348/FUL"/>
    <x v="0"/>
    <m/>
    <d v="2008-04-01T00:00:00"/>
    <d v="2011-04-01T00:00:00"/>
    <d v="2012-08-17T00:00:00"/>
    <m/>
    <x v="0"/>
    <x v="0"/>
    <m/>
    <s v="Demolition of existing house and outbuildings, construction of 3 houses."/>
    <s v="289 Petersham Road_x000d_Richmond_x000d_Surrey_x000d_TW10 7DA_x000d_"/>
    <m/>
    <m/>
    <m/>
    <m/>
    <n v="1"/>
    <m/>
    <m/>
    <m/>
    <m/>
    <n v="1"/>
    <m/>
    <n v="1"/>
    <m/>
    <m/>
    <n v="2"/>
    <m/>
    <m/>
    <m/>
    <m/>
    <n v="3"/>
    <n v="1"/>
    <n v="0"/>
    <n v="0"/>
    <n v="1"/>
    <n v="0"/>
    <n v="0"/>
    <n v="0"/>
    <n v="0"/>
    <n v="2"/>
    <n v="0"/>
    <n v="2"/>
    <n v="0"/>
    <n v="0"/>
    <n v="0"/>
    <n v="0"/>
    <n v="517856"/>
    <n v="172364"/>
    <s v="HPR"/>
  </r>
  <r>
    <s v="10/0312/FUL"/>
    <x v="0"/>
    <m/>
    <d v="2010-06-15T00:00:00"/>
    <d v="2013-06-15T00:00:00"/>
    <d v="2013-06-15T00:00:00"/>
    <d v="2019-10-03T00:00:00"/>
    <x v="1"/>
    <x v="0"/>
    <m/>
    <s v="Construction of three bedroom house and associated landscaping"/>
    <s v="72 Stanley Road_x000d_Teddington_x000d__x000d_"/>
    <m/>
    <m/>
    <m/>
    <m/>
    <m/>
    <m/>
    <m/>
    <m/>
    <m/>
    <n v="0"/>
    <m/>
    <m/>
    <m/>
    <n v="1"/>
    <m/>
    <m/>
    <m/>
    <m/>
    <m/>
    <n v="1"/>
    <n v="0"/>
    <n v="0"/>
    <n v="1"/>
    <n v="0"/>
    <n v="0"/>
    <n v="0"/>
    <n v="0"/>
    <n v="0"/>
    <n v="1"/>
    <n v="1"/>
    <n v="0"/>
    <n v="0"/>
    <n v="0"/>
    <n v="0"/>
    <n v="0"/>
    <n v="515372"/>
    <n v="171266"/>
    <s v="TED"/>
  </r>
  <r>
    <s v="11/1443/FUL"/>
    <x v="0"/>
    <m/>
    <d v="2012-03-30T00:00:00"/>
    <d v="2015-03-30T00:00:00"/>
    <d v="2015-03-14T00:00:00"/>
    <d v="2020-01-31T00:00:00"/>
    <x v="1"/>
    <x v="0"/>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6"/>
    <n v="7"/>
    <n v="1"/>
    <m/>
    <m/>
    <m/>
    <m/>
    <m/>
    <n v="14"/>
    <n v="6"/>
    <n v="7"/>
    <n v="1"/>
    <n v="0"/>
    <n v="0"/>
    <n v="0"/>
    <n v="0"/>
    <n v="0"/>
    <n v="14"/>
    <n v="14"/>
    <n v="0"/>
    <n v="14"/>
    <n v="0"/>
    <n v="0"/>
    <n v="0"/>
    <n v="516095"/>
    <n v="173690"/>
    <s v="STM"/>
  </r>
  <r>
    <s v="11/1443/FUL"/>
    <x v="0"/>
    <m/>
    <d v="2012-03-30T00:00:00"/>
    <d v="2015-03-30T00:00:00"/>
    <d v="2015-03-14T00:00:00"/>
    <m/>
    <x v="0"/>
    <x v="0"/>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24"/>
    <n v="76"/>
    <n v="7"/>
    <m/>
    <m/>
    <m/>
    <m/>
    <m/>
    <n v="107"/>
    <n v="24"/>
    <n v="76"/>
    <n v="7"/>
    <n v="0"/>
    <n v="0"/>
    <n v="0"/>
    <n v="0"/>
    <n v="0"/>
    <n v="107"/>
    <n v="0"/>
    <n v="0"/>
    <n v="53.5"/>
    <n v="53.5"/>
    <n v="0"/>
    <n v="0"/>
    <n v="516095"/>
    <n v="173690"/>
    <s v="STM"/>
  </r>
  <r>
    <s v="11/2882/FUL"/>
    <x v="1"/>
    <m/>
    <d v="2012-09-10T00:00:00"/>
    <d v="2015-09-10T00:00:00"/>
    <d v="2015-09-09T00:00:00"/>
    <d v="2020-03-18T00:00:00"/>
    <x v="1"/>
    <x v="0"/>
    <m/>
    <s v="Two-storey infill to the rear of the property and the partial change of use of the front ground floor from vacant offices (Use Class B1) to a single dwelling (Use Class C3)."/>
    <s v="35 Staines Road_x000d_Twickenham_x000d_TW2 5BG_x000d_"/>
    <m/>
    <n v="1"/>
    <m/>
    <m/>
    <m/>
    <m/>
    <m/>
    <m/>
    <m/>
    <n v="1"/>
    <m/>
    <m/>
    <n v="1"/>
    <m/>
    <m/>
    <m/>
    <m/>
    <m/>
    <m/>
    <n v="1"/>
    <n v="-1"/>
    <n v="1"/>
    <n v="0"/>
    <n v="0"/>
    <n v="0"/>
    <n v="0"/>
    <n v="0"/>
    <n v="0"/>
    <n v="0"/>
    <n v="0"/>
    <n v="0"/>
    <n v="0"/>
    <n v="0"/>
    <n v="0"/>
    <n v="0"/>
    <n v="514998"/>
    <n v="172958"/>
    <s v="WET"/>
  </r>
  <r>
    <s v="13/1327/FUL"/>
    <x v="1"/>
    <m/>
    <d v="2013-09-03T00:00:00"/>
    <d v="2016-09-03T00:00:00"/>
    <d v="2016-08-19T00:00:00"/>
    <m/>
    <x v="0"/>
    <x v="0"/>
    <m/>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_x000d_142 - 142A Richmond Hill_x000d_Richmond_x000d__x000d_"/>
    <m/>
    <m/>
    <m/>
    <m/>
    <n v="2"/>
    <m/>
    <m/>
    <m/>
    <m/>
    <n v="2"/>
    <m/>
    <m/>
    <m/>
    <m/>
    <n v="1"/>
    <m/>
    <m/>
    <m/>
    <m/>
    <n v="1"/>
    <n v="0"/>
    <n v="0"/>
    <n v="0"/>
    <n v="-1"/>
    <n v="0"/>
    <n v="0"/>
    <n v="0"/>
    <n v="0"/>
    <n v="-1"/>
    <n v="0"/>
    <n v="0"/>
    <n v="-1"/>
    <n v="0"/>
    <n v="0"/>
    <n v="0"/>
    <n v="518397"/>
    <n v="173968"/>
    <s v="HPR"/>
  </r>
  <r>
    <s v="13/2163/FUL"/>
    <x v="2"/>
    <m/>
    <d v="2013-10-25T00:00:00"/>
    <d v="2016-10-28T00:00:00"/>
    <d v="2016-09-01T00:00:00"/>
    <d v="2019-08-14T00:00:00"/>
    <x v="1"/>
    <x v="0"/>
    <m/>
    <s v="The reinstatement of 239 and 239a Kingston Road, both maisonnettes comprising a semi detached house the other half of which (241) is still a complete family residence, back into a single family residence. ."/>
    <s v="239 Kingston Road_x000d_Teddington_x000d_TW11 9JJ_x000d_"/>
    <s v="TW11 9JJ"/>
    <n v="1"/>
    <m/>
    <n v="1"/>
    <m/>
    <m/>
    <m/>
    <m/>
    <m/>
    <n v="2"/>
    <m/>
    <m/>
    <m/>
    <m/>
    <n v="1"/>
    <m/>
    <m/>
    <m/>
    <m/>
    <n v="1"/>
    <n v="-1"/>
    <n v="0"/>
    <n v="-1"/>
    <n v="1"/>
    <n v="0"/>
    <n v="0"/>
    <n v="0"/>
    <n v="0"/>
    <n v="-1"/>
    <n v="-1"/>
    <n v="0"/>
    <n v="0"/>
    <n v="0"/>
    <n v="0"/>
    <n v="0"/>
    <n v="517063"/>
    <n v="170403"/>
    <s v="HWI"/>
  </r>
  <r>
    <s v="14/2118/FUL"/>
    <x v="2"/>
    <m/>
    <d v="2014-07-18T00:00:00"/>
    <d v="2018-01-19T00:00:00"/>
    <d v="2017-10-01T00:00:00"/>
    <m/>
    <x v="0"/>
    <x v="0"/>
    <m/>
    <s v="Conversion of existing block of 3 flats, back into onedwellinghouse. Demolition of existing part 2 storey, part single storey rear addition and erection of part 2 storey and part single storey rear extension. Erection of basement extension, part under exi"/>
    <s v="14 Sheen Gate Gardens_x000d_East Sheen_x000d_London_x000d__x000d_"/>
    <m/>
    <n v="1"/>
    <n v="1"/>
    <n v="1"/>
    <m/>
    <m/>
    <m/>
    <m/>
    <m/>
    <n v="3"/>
    <m/>
    <m/>
    <m/>
    <m/>
    <n v="1"/>
    <m/>
    <m/>
    <m/>
    <m/>
    <n v="1"/>
    <n v="-1"/>
    <n v="-1"/>
    <n v="-1"/>
    <n v="1"/>
    <n v="0"/>
    <n v="0"/>
    <n v="0"/>
    <n v="0"/>
    <n v="-2"/>
    <n v="0"/>
    <n v="-2"/>
    <n v="0"/>
    <n v="0"/>
    <n v="0"/>
    <n v="0"/>
    <n v="520243"/>
    <n v="175216"/>
    <s v="EAS"/>
  </r>
  <r>
    <s v="14/2257/FUL"/>
    <x v="3"/>
    <m/>
    <d v="2015-03-26T00:00:00"/>
    <d v="2018-03-27T00:00:00"/>
    <d v="2016-06-01T00:00:00"/>
    <m/>
    <x v="0"/>
    <x v="0"/>
    <m/>
    <s v="Partial rebuild and refurbishment of existing building and erection of two-storey side / rear extension with 3No. rear dormers to facilitate the formation of a mixed use building comprising a ground floor retail shop unit (A1 Use Class) and 4 No. 1-bedroo"/>
    <s v="310 Nelson Road_x000d_Twickenham_x000d_TW2 7AJ_x000d_"/>
    <m/>
    <m/>
    <n v="1"/>
    <m/>
    <m/>
    <m/>
    <m/>
    <m/>
    <m/>
    <n v="1"/>
    <m/>
    <n v="4"/>
    <m/>
    <m/>
    <m/>
    <m/>
    <m/>
    <m/>
    <m/>
    <n v="4"/>
    <n v="4"/>
    <n v="-1"/>
    <n v="0"/>
    <n v="0"/>
    <n v="0"/>
    <n v="0"/>
    <n v="0"/>
    <n v="0"/>
    <n v="3"/>
    <n v="0"/>
    <n v="3"/>
    <n v="0"/>
    <n v="0"/>
    <n v="0"/>
    <n v="0"/>
    <n v="513482"/>
    <n v="173963"/>
    <s v="HEA"/>
  </r>
  <r>
    <s v="14/2797/P3JPA"/>
    <x v="1"/>
    <s v="PA"/>
    <d v="2015-08-20T00:00:00"/>
    <d v="2017-11-27T00:00:00"/>
    <d v="2017-06-30T00:00:00"/>
    <m/>
    <x v="0"/>
    <x v="0"/>
    <m/>
    <s v="Proposed change of use of part of an existing two storey office block (B1a Use Class) to Residential (C3 Use Class) creating 6 No.flats (comprising 1 x 1-bed unit and 5 x 2-bed units)."/>
    <s v="Crane Mews_x000d_32 Gould Road_x000d_Twickenham_x000d__x000d_"/>
    <s v="TW2 6RS"/>
    <m/>
    <m/>
    <m/>
    <m/>
    <m/>
    <m/>
    <m/>
    <m/>
    <n v="0"/>
    <m/>
    <n v="1"/>
    <n v="5"/>
    <m/>
    <m/>
    <m/>
    <m/>
    <m/>
    <m/>
    <n v="6"/>
    <n v="1"/>
    <n v="5"/>
    <n v="0"/>
    <n v="0"/>
    <n v="0"/>
    <n v="0"/>
    <n v="0"/>
    <n v="0"/>
    <n v="6"/>
    <n v="0"/>
    <n v="6"/>
    <n v="0"/>
    <n v="0"/>
    <n v="0"/>
    <n v="0"/>
    <n v="515206"/>
    <n v="173341"/>
    <s v="SOT"/>
  </r>
  <r>
    <s v="14/3011/FUL"/>
    <x v="1"/>
    <m/>
    <d v="2015-04-17T00:00:00"/>
    <d v="2018-04-20T00:00:00"/>
    <d v="2018-04-04T00:00:00"/>
    <m/>
    <x v="0"/>
    <x v="0"/>
    <m/>
    <s v="Refurbishment and remodelling of the existing dry cleaners (Use Class A1: Shops)  and workshop (Use Class B1c: light industrial) including infill extensions and alterations, conversion of seven x one self-contained flats to six residential flats (comprisi"/>
    <s v="2 Broad Street_x000d_Teddington_x000d_TW11 8RF_x000d_"/>
    <m/>
    <n v="1"/>
    <m/>
    <m/>
    <m/>
    <m/>
    <m/>
    <m/>
    <m/>
    <n v="1"/>
    <m/>
    <n v="2"/>
    <n v="4"/>
    <m/>
    <m/>
    <m/>
    <m/>
    <m/>
    <m/>
    <n v="6"/>
    <n v="1"/>
    <n v="4"/>
    <n v="0"/>
    <n v="0"/>
    <n v="0"/>
    <n v="0"/>
    <n v="0"/>
    <n v="0"/>
    <n v="5"/>
    <n v="0"/>
    <n v="5"/>
    <n v="0"/>
    <n v="0"/>
    <n v="0"/>
    <n v="0"/>
    <n v="515537"/>
    <n v="170973"/>
    <s v="TED"/>
  </r>
  <r>
    <s v="14/3780/FUL"/>
    <x v="3"/>
    <m/>
    <d v="2015-04-30T00:00:00"/>
    <d v="2018-04-30T00:00:00"/>
    <d v="2016-07-01T00:00:00"/>
    <m/>
    <x v="0"/>
    <x v="0"/>
    <m/>
    <s v="The conversion and restoration of the Old School building to form 5 no. residential apartments, and 90 square metres of B1a Office space, and the erection of 3no. terraced townhouses with basement accommodation at the rear, with car parking, landscaping,"/>
    <s v="Richmond Film Services_x000d_Park Lane_x000d_Richmond_x000d_TW9 2RA_x000d_"/>
    <m/>
    <m/>
    <m/>
    <m/>
    <m/>
    <m/>
    <m/>
    <m/>
    <m/>
    <n v="0"/>
    <m/>
    <m/>
    <n v="5"/>
    <n v="3"/>
    <m/>
    <m/>
    <m/>
    <m/>
    <m/>
    <n v="8"/>
    <n v="0"/>
    <n v="5"/>
    <n v="3"/>
    <n v="0"/>
    <n v="0"/>
    <n v="0"/>
    <n v="0"/>
    <n v="0"/>
    <n v="8"/>
    <n v="8"/>
    <n v="8"/>
    <n v="0"/>
    <n v="0"/>
    <n v="0"/>
    <n v="0"/>
    <n v="517917"/>
    <n v="175196"/>
    <s v="SRW"/>
  </r>
  <r>
    <s v="14/3983/FUL"/>
    <x v="0"/>
    <m/>
    <d v="2015-05-15T00:00:00"/>
    <d v="2019-03-18T00:00:00"/>
    <d v="2017-04-14T00:00:00"/>
    <d v="2020-03-31T00:00:00"/>
    <x v="1"/>
    <x v="0"/>
    <m/>
    <s v="Demolition of existing buildings and erection of 2 pairs of two storey four bedroom townhouses, with basements, roofspace accomodation, associated landscaping and 4 car parking spaces."/>
    <s v="Kings Road Garage_x000d_Kings Road_x000d_Richmond_x000d_TW10 6EG_x000d_"/>
    <m/>
    <m/>
    <m/>
    <m/>
    <m/>
    <m/>
    <m/>
    <m/>
    <m/>
    <n v="0"/>
    <m/>
    <m/>
    <m/>
    <m/>
    <n v="4"/>
    <m/>
    <m/>
    <m/>
    <m/>
    <n v="4"/>
    <n v="0"/>
    <n v="0"/>
    <n v="0"/>
    <n v="4"/>
    <n v="0"/>
    <n v="0"/>
    <n v="0"/>
    <n v="0"/>
    <n v="4"/>
    <n v="4"/>
    <n v="0"/>
    <n v="0"/>
    <n v="0"/>
    <n v="0"/>
    <n v="0"/>
    <n v="518627"/>
    <n v="175012"/>
    <s v="SRW"/>
  </r>
  <r>
    <s v="14/4464/P3JPA"/>
    <x v="1"/>
    <s v="PA"/>
    <d v="2015-01-05T00:00:00"/>
    <d v="2020-07-21T00:00:00"/>
    <d v="2018-02-01T00:00:00"/>
    <d v="2019-10-11T00:00:00"/>
    <x v="1"/>
    <x v="0"/>
    <m/>
    <s v="Change of use of part of the ground floor and first floor offices (B1a) to residential (C3) comprising 6 one bed  residential units."/>
    <s v="111 Heath Road_x000d_Twickenham_x000d_TW1 4AH_x000d_"/>
    <s v="TW1 4AH"/>
    <m/>
    <m/>
    <m/>
    <m/>
    <m/>
    <m/>
    <m/>
    <m/>
    <n v="0"/>
    <m/>
    <n v="6"/>
    <m/>
    <m/>
    <m/>
    <m/>
    <m/>
    <m/>
    <m/>
    <n v="6"/>
    <n v="6"/>
    <n v="0"/>
    <n v="0"/>
    <n v="0"/>
    <n v="0"/>
    <n v="0"/>
    <n v="0"/>
    <n v="0"/>
    <n v="6"/>
    <n v="6"/>
    <n v="0"/>
    <n v="0"/>
    <n v="0"/>
    <n v="0"/>
    <n v="0"/>
    <n v="515764"/>
    <n v="173105"/>
    <s v="SOT"/>
  </r>
  <r>
    <s v="14/4721/FUL"/>
    <x v="0"/>
    <m/>
    <d v="2015-07-30T00:00:00"/>
    <d v="2018-07-30T00:00:00"/>
    <d v="2018-06-25T00:00:00"/>
    <d v="2020-02-19T00:00:00"/>
    <x v="1"/>
    <x v="0"/>
    <m/>
    <s v="Demolition of the existing buildings and erection of a mixed-use residential-led redevelopment of two storeys over basement with roof accommodation and balconies and roof terraces comprising eight apartments; 401m2 of B1(a) floorspace; twelve car parking"/>
    <s v="97A White Hart Lane_x000d_Barnes_x000d_London_x000d_SW13 0JL_x000d_"/>
    <s v="SW13 0JL"/>
    <m/>
    <m/>
    <m/>
    <m/>
    <m/>
    <m/>
    <m/>
    <m/>
    <n v="0"/>
    <m/>
    <n v="2"/>
    <n v="6"/>
    <m/>
    <m/>
    <m/>
    <m/>
    <m/>
    <m/>
    <n v="8"/>
    <n v="2"/>
    <n v="6"/>
    <n v="0"/>
    <n v="0"/>
    <n v="0"/>
    <n v="0"/>
    <n v="0"/>
    <n v="0"/>
    <n v="8"/>
    <n v="8"/>
    <n v="0"/>
    <n v="0"/>
    <n v="0"/>
    <n v="0"/>
    <n v="0"/>
    <n v="521414"/>
    <n v="175749"/>
    <s v="MBC"/>
  </r>
  <r>
    <s v="14/4793/FUL"/>
    <x v="3"/>
    <m/>
    <d v="2016-11-11T00:00:00"/>
    <d v="2019-11-11T00:00:00"/>
    <d v="2018-01-14T00:00:00"/>
    <d v="2019-11-20T00:00:00"/>
    <x v="1"/>
    <x v="0"/>
    <m/>
    <s v="Refurbishment of existing shop and refurbishment and part extension of existing 1st floor flat to provide 2 new 1 and 2 bed flats. Refurbishment and part demolition of existing 2 storey barn to provide new 2 bed 2 storey dwelling."/>
    <s v="42 Sheen Lane_x000d_East Sheen_x000d_London_x000d_SW14 8LP_x000d_"/>
    <m/>
    <m/>
    <m/>
    <m/>
    <n v="1"/>
    <m/>
    <m/>
    <m/>
    <m/>
    <n v="1"/>
    <m/>
    <n v="1"/>
    <n v="2"/>
    <m/>
    <m/>
    <m/>
    <m/>
    <m/>
    <m/>
    <n v="3"/>
    <n v="1"/>
    <n v="2"/>
    <n v="0"/>
    <n v="-1"/>
    <n v="0"/>
    <n v="0"/>
    <n v="0"/>
    <n v="0"/>
    <n v="2"/>
    <n v="2"/>
    <n v="0"/>
    <n v="0"/>
    <n v="0"/>
    <n v="0"/>
    <n v="0"/>
    <n v="520471"/>
    <n v="175586"/>
    <s v="EAS"/>
  </r>
  <r>
    <s v="14/4839/FUL"/>
    <x v="0"/>
    <m/>
    <d v="2016-07-14T00:00:00"/>
    <d v="2019-07-14T00:00:00"/>
    <d v="2019-06-01T00:00:00"/>
    <m/>
    <x v="0"/>
    <x v="0"/>
    <m/>
    <s v="Demolition of existing house and construction of a new 3 bedroom house."/>
    <s v="The Cottage_x000d_Eel Pie Island_x000d_Twickenham_x000d_TW1 3DY_x000d_"/>
    <m/>
    <m/>
    <n v="1"/>
    <m/>
    <m/>
    <m/>
    <m/>
    <m/>
    <m/>
    <n v="1"/>
    <m/>
    <m/>
    <m/>
    <n v="1"/>
    <m/>
    <m/>
    <m/>
    <m/>
    <m/>
    <n v="1"/>
    <n v="0"/>
    <n v="-1"/>
    <n v="1"/>
    <n v="0"/>
    <n v="0"/>
    <n v="0"/>
    <n v="0"/>
    <n v="0"/>
    <n v="0"/>
    <n v="0"/>
    <n v="0"/>
    <n v="0"/>
    <n v="0"/>
    <n v="0"/>
    <n v="0"/>
    <n v="516355"/>
    <n v="173076"/>
    <s v="TWR"/>
  </r>
  <r>
    <s v="14/5284/FUL"/>
    <x v="2"/>
    <m/>
    <d v="2015-02-16T00:00:00"/>
    <d v="2018-02-16T00:00:00"/>
    <d v="2018-03-23T00:00:00"/>
    <m/>
    <x v="0"/>
    <x v="0"/>
    <m/>
    <s v="The reversion of a Building of Townscape Merit from two self-contained flats (1x1 and 1x3 beds) to a single-family dwelling (Use Class C3: Dwelling Houses) including a rear side infill extension with associated works."/>
    <s v="46 Halford Road_x000d_Richmond_x000d__x000d_"/>
    <s v="TW10 6AP"/>
    <n v="1"/>
    <m/>
    <n v="1"/>
    <m/>
    <m/>
    <m/>
    <m/>
    <m/>
    <n v="2"/>
    <m/>
    <m/>
    <m/>
    <m/>
    <n v="1"/>
    <m/>
    <m/>
    <m/>
    <m/>
    <n v="1"/>
    <n v="-1"/>
    <n v="0"/>
    <n v="-1"/>
    <n v="1"/>
    <n v="0"/>
    <n v="0"/>
    <n v="0"/>
    <n v="0"/>
    <n v="-1"/>
    <n v="0"/>
    <n v="-1"/>
    <n v="0"/>
    <n v="0"/>
    <n v="0"/>
    <n v="0"/>
    <n v="518090"/>
    <n v="174701"/>
    <s v="SRW"/>
  </r>
  <r>
    <s v="14/5306/FUL"/>
    <x v="1"/>
    <m/>
    <d v="2015-06-22T00:00:00"/>
    <d v="2018-06-22T00:00:00"/>
    <d v="2017-05-01T00:00:00"/>
    <m/>
    <x v="0"/>
    <x v="0"/>
    <m/>
    <s v="Change of use from B1 to residential (Number 21) and demolition of existing 2-storey dwelling (21A) with erection of back extension with basement"/>
    <s v="21 - 21A St Johns Road_x000d_Richmond_x000d__x000d_"/>
    <m/>
    <m/>
    <n v="1"/>
    <m/>
    <m/>
    <m/>
    <m/>
    <m/>
    <m/>
    <n v="1"/>
    <m/>
    <m/>
    <m/>
    <m/>
    <n v="1"/>
    <m/>
    <m/>
    <m/>
    <m/>
    <n v="1"/>
    <n v="0"/>
    <n v="-1"/>
    <n v="0"/>
    <n v="1"/>
    <n v="0"/>
    <n v="0"/>
    <n v="0"/>
    <n v="0"/>
    <n v="0"/>
    <n v="0"/>
    <n v="0"/>
    <n v="0"/>
    <n v="0"/>
    <n v="0"/>
    <n v="0"/>
    <n v="518248"/>
    <n v="175334"/>
    <s v="NRW"/>
  </r>
  <r>
    <s v="14/5364/P3JPA"/>
    <x v="1"/>
    <s v="PA"/>
    <d v="2015-03-03T00:00:00"/>
    <d v="2020-03-03T00:00:00"/>
    <d v="2016-03-01T00:00:00"/>
    <d v="2019-05-31T00:00:00"/>
    <x v="1"/>
    <x v="0"/>
    <m/>
    <s v="change of use from B1 office use to C3 residential use"/>
    <s v="22 Linden Road_x000d_Hampton_x000d_TW12 2JB_x000d_"/>
    <s v="TW12 2JB"/>
    <n v="1"/>
    <m/>
    <m/>
    <m/>
    <m/>
    <m/>
    <m/>
    <m/>
    <n v="1"/>
    <m/>
    <m/>
    <m/>
    <n v="1"/>
    <m/>
    <m/>
    <m/>
    <m/>
    <m/>
    <n v="1"/>
    <n v="-1"/>
    <n v="0"/>
    <n v="1"/>
    <n v="0"/>
    <n v="0"/>
    <n v="0"/>
    <n v="0"/>
    <n v="0"/>
    <n v="0"/>
    <n v="0"/>
    <n v="0"/>
    <n v="0"/>
    <n v="0"/>
    <n v="0"/>
    <n v="0"/>
    <n v="513125"/>
    <n v="169836"/>
    <s v="HTN"/>
  </r>
  <r>
    <s v="15/0160/FUL"/>
    <x v="0"/>
    <m/>
    <d v="2016-02-05T00:00:00"/>
    <d v="2019-02-05T00:00:00"/>
    <d v="2017-10-02T00:00:00"/>
    <d v="2019-05-20T00:00:00"/>
    <x v="1"/>
    <x v="0"/>
    <m/>
    <s v="Demolition of existing dwelling and erection of two buildings containing  1No. two bedroom house, 1No. two bedroom apartment and 1No. three bedroom apartment."/>
    <s v="1 Latimer Road_x000d_Teddington_x000d_TW11 8QA_x000d_"/>
    <m/>
    <m/>
    <m/>
    <n v="1"/>
    <m/>
    <m/>
    <m/>
    <m/>
    <m/>
    <n v="1"/>
    <m/>
    <m/>
    <n v="2"/>
    <n v="1"/>
    <m/>
    <m/>
    <m/>
    <m/>
    <m/>
    <n v="3"/>
    <n v="0"/>
    <n v="2"/>
    <n v="0"/>
    <n v="0"/>
    <n v="0"/>
    <n v="0"/>
    <n v="0"/>
    <n v="0"/>
    <n v="2"/>
    <n v="2"/>
    <n v="0"/>
    <n v="0"/>
    <n v="0"/>
    <n v="0"/>
    <n v="0"/>
    <n v="515646"/>
    <n v="171303"/>
    <s v="TED"/>
  </r>
  <r>
    <s v="15/0421/FUL"/>
    <x v="2"/>
    <m/>
    <d v="2016-08-04T00:00:00"/>
    <d v="2019-08-04T00:00:00"/>
    <d v="2018-03-01T00:00:00"/>
    <d v="2019-09-06T00:00:00"/>
    <x v="1"/>
    <x v="0"/>
    <m/>
    <s v="Reversion of a Building of Townscape Merit from four self-contained flats (3x2 and 1x1 beds) to a single-family dwelling (Use Class C3: Dwelling Houses) with lower and upper ground rear extensions, external alterations to dormers, fenestration, and stairs"/>
    <s v="17 Kings Road_x000d_Richmond_x000d__x000d_"/>
    <m/>
    <n v="1"/>
    <n v="3"/>
    <m/>
    <m/>
    <m/>
    <m/>
    <m/>
    <m/>
    <n v="4"/>
    <m/>
    <m/>
    <m/>
    <m/>
    <n v="1"/>
    <m/>
    <m/>
    <m/>
    <m/>
    <n v="1"/>
    <n v="-1"/>
    <n v="-3"/>
    <n v="0"/>
    <n v="1"/>
    <n v="0"/>
    <n v="0"/>
    <n v="0"/>
    <n v="0"/>
    <n v="-3"/>
    <n v="-3"/>
    <n v="0"/>
    <n v="0"/>
    <n v="0"/>
    <n v="0"/>
    <n v="0"/>
    <n v="518586"/>
    <n v="174575"/>
    <s v="SRW"/>
  </r>
  <r>
    <s v="15/1440/FUL"/>
    <x v="0"/>
    <m/>
    <d v="2018-09-28T00:00:00"/>
    <d v="2021-10-01T00:00:00"/>
    <d v="2019-02-01T00:00:00"/>
    <d v="2020-03-09T00:00:00"/>
    <x v="1"/>
    <x v="0"/>
    <m/>
    <s v="Demolition of existing single storey structure to allow the construction of a two-storey (1x1bed 2person) dwellinghouse including a study room; provision of one off-street parking space; hard and soft landscaping; boundary treatment and associated refuse/"/>
    <s v="6 Second Cross Road_x000d_Twickenham_x000d_TW2 5RF_x000d_"/>
    <s v="TW2 5RF"/>
    <m/>
    <m/>
    <m/>
    <m/>
    <m/>
    <m/>
    <m/>
    <m/>
    <n v="0"/>
    <m/>
    <n v="1"/>
    <m/>
    <m/>
    <m/>
    <m/>
    <m/>
    <m/>
    <m/>
    <n v="1"/>
    <n v="1"/>
    <n v="0"/>
    <n v="0"/>
    <n v="0"/>
    <n v="0"/>
    <n v="0"/>
    <n v="0"/>
    <n v="0"/>
    <n v="1"/>
    <n v="1"/>
    <n v="0"/>
    <n v="0"/>
    <n v="0"/>
    <n v="0"/>
    <n v="0"/>
    <n v="515114"/>
    <n v="172749"/>
    <s v="WET"/>
  </r>
  <r>
    <s v="15/1486/FUL"/>
    <x v="0"/>
    <m/>
    <d v="2015-07-16T00:00:00"/>
    <d v="2018-07-16T00:00:00"/>
    <d v="2018-06-04T00:00:00"/>
    <m/>
    <x v="0"/>
    <x v="0"/>
    <m/>
    <s v="Demolition of existing dwelling and erection of 2 No.4 bed semi-detached dwellings with associated parking and landscaping."/>
    <s v="8 Heathside_x000d_Whitton_x000d_Hounslow_x000d_TW4 5NN_x000d_"/>
    <m/>
    <m/>
    <n v="1"/>
    <m/>
    <m/>
    <m/>
    <m/>
    <m/>
    <m/>
    <n v="1"/>
    <m/>
    <m/>
    <m/>
    <m/>
    <n v="2"/>
    <m/>
    <m/>
    <m/>
    <m/>
    <n v="2"/>
    <n v="0"/>
    <n v="-1"/>
    <n v="0"/>
    <n v="2"/>
    <n v="0"/>
    <n v="0"/>
    <n v="0"/>
    <n v="0"/>
    <n v="1"/>
    <n v="0"/>
    <n v="1"/>
    <n v="0"/>
    <n v="0"/>
    <n v="0"/>
    <n v="0"/>
    <n v="512819"/>
    <n v="173657"/>
    <s v="HEA"/>
  </r>
  <r>
    <s v="15/1638/FUL"/>
    <x v="0"/>
    <m/>
    <d v="2016-08-23T00:00:00"/>
    <d v="2020-06-22T00:00:00"/>
    <d v="2018-02-01T00:00:00"/>
    <d v="2019-10-21T00:00:00"/>
    <x v="1"/>
    <x v="0"/>
    <m/>
    <s v="Demolition of the existing dwelling and erection of 2 No.semi-detached dwellings and associated hard and soft landscaping."/>
    <s v="53 Cole Park Road_x000d_Twickenham_x000d_TW1 1HT_x000d_"/>
    <s v="TW1 1HT"/>
    <m/>
    <m/>
    <m/>
    <m/>
    <n v="1"/>
    <m/>
    <m/>
    <m/>
    <n v="1"/>
    <m/>
    <m/>
    <m/>
    <m/>
    <m/>
    <n v="2"/>
    <m/>
    <m/>
    <m/>
    <n v="2"/>
    <n v="0"/>
    <n v="0"/>
    <n v="0"/>
    <n v="0"/>
    <n v="1"/>
    <n v="0"/>
    <n v="0"/>
    <n v="0"/>
    <n v="1"/>
    <n v="1"/>
    <n v="0"/>
    <n v="0"/>
    <n v="0"/>
    <n v="0"/>
    <n v="0"/>
    <n v="516222"/>
    <n v="174079"/>
    <s v="STM"/>
  </r>
  <r>
    <s v="15/2204/FUL"/>
    <x v="0"/>
    <m/>
    <d v="2018-07-03T00:00:00"/>
    <d v="2021-07-03T00:00:00"/>
    <m/>
    <m/>
    <x v="2"/>
    <x v="0"/>
    <m/>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_x000a_"/>
    <s v="TW2 7EE"/>
    <m/>
    <m/>
    <m/>
    <m/>
    <m/>
    <m/>
    <m/>
    <m/>
    <n v="0"/>
    <m/>
    <m/>
    <n v="1"/>
    <m/>
    <m/>
    <m/>
    <m/>
    <m/>
    <m/>
    <n v="1"/>
    <n v="0"/>
    <n v="1"/>
    <n v="0"/>
    <n v="0"/>
    <n v="0"/>
    <n v="0"/>
    <n v="0"/>
    <n v="0"/>
    <n v="1"/>
    <n v="0"/>
    <n v="0"/>
    <n v="0.25"/>
    <n v="0.25"/>
    <n v="0.25"/>
    <n v="0.25"/>
    <n v="514174"/>
    <n v="174381"/>
    <s v="WHI"/>
  </r>
  <r>
    <s v="15/2440/VRC"/>
    <x v="0"/>
    <m/>
    <d v="2015-08-04T00:00:00"/>
    <d v="2018-08-04T00:00:00"/>
    <d v="2018-04-01T00:00:00"/>
    <d v="2019-10-18T00:00:00"/>
    <x v="1"/>
    <x v="0"/>
    <m/>
    <s v="Variation of condition 2 of application 08/4792/FUL to allow for amendments including:_x000d_- Introduction of clerestory windows to eastern elevation of office building;_x000d_- 2 Conservation rooflights added to front (western) elevation of residential building;_x000d_-"/>
    <s v="11 Sandycombe Road_x000d_Richmond_x000d_TW9 2EP_x000d_"/>
    <m/>
    <m/>
    <m/>
    <m/>
    <m/>
    <m/>
    <m/>
    <m/>
    <m/>
    <n v="0"/>
    <m/>
    <m/>
    <n v="4"/>
    <m/>
    <m/>
    <m/>
    <m/>
    <m/>
    <m/>
    <n v="4"/>
    <n v="0"/>
    <n v="4"/>
    <n v="0"/>
    <n v="0"/>
    <n v="0"/>
    <n v="0"/>
    <n v="0"/>
    <n v="0"/>
    <n v="4"/>
    <n v="4"/>
    <n v="0"/>
    <n v="0"/>
    <n v="0"/>
    <n v="0"/>
    <n v="0"/>
    <n v="519022"/>
    <n v="175824"/>
    <s v="KWA"/>
  </r>
  <r>
    <s v="15/2452/FUL"/>
    <x v="0"/>
    <m/>
    <d v="2015-07-27T00:00:00"/>
    <d v="2018-07-27T00:00:00"/>
    <d v="2016-05-12T00:00:00"/>
    <d v="2019-08-28T00:00:00"/>
    <x v="1"/>
    <x v="0"/>
    <m/>
    <s v="Refurbishment and Extension of existing dwelling - No 79 Richmond Road; Demolition of existing shop and associated office, storage - No 77 Richmond Road; Erection of new single storey B1/D1 employment unit; Erection of new detached 3 Bed Family Unit."/>
    <s v="77 - 79 Richmond Road_x000d_Twickenham_x000d__x000d_"/>
    <m/>
    <m/>
    <m/>
    <m/>
    <m/>
    <m/>
    <m/>
    <m/>
    <m/>
    <n v="0"/>
    <m/>
    <m/>
    <m/>
    <n v="1"/>
    <m/>
    <m/>
    <m/>
    <m/>
    <m/>
    <n v="1"/>
    <n v="0"/>
    <n v="0"/>
    <n v="1"/>
    <n v="0"/>
    <n v="0"/>
    <n v="0"/>
    <n v="0"/>
    <n v="0"/>
    <n v="1"/>
    <n v="1"/>
    <n v="0"/>
    <n v="0"/>
    <n v="0"/>
    <n v="0"/>
    <n v="0"/>
    <n v="516657"/>
    <n v="173659"/>
    <s v="TWR"/>
  </r>
  <r>
    <s v="15/2854/FUL"/>
    <x v="0"/>
    <m/>
    <d v="2016-06-02T00:00:00"/>
    <d v="2019-06-02T00:00:00"/>
    <d v="2019-05-01T00:00:00"/>
    <m/>
    <x v="0"/>
    <x v="1"/>
    <m/>
    <s v="Demolition of a row of 18 garages; Proposed to construct two two-bedroom Wheelchair Bungalows; Provision of two car parking spaces."/>
    <s v="Garages At_x000d_Riverside Drive_x000d_Ham_x000d__x000d_"/>
    <m/>
    <m/>
    <m/>
    <m/>
    <m/>
    <m/>
    <m/>
    <m/>
    <m/>
    <n v="0"/>
    <s v="Y"/>
    <m/>
    <n v="2"/>
    <m/>
    <m/>
    <m/>
    <m/>
    <m/>
    <n v="2"/>
    <n v="2"/>
    <n v="0"/>
    <n v="2"/>
    <n v="0"/>
    <n v="0"/>
    <n v="0"/>
    <n v="0"/>
    <n v="0"/>
    <n v="0"/>
    <n v="2"/>
    <n v="0"/>
    <n v="2"/>
    <n v="0"/>
    <n v="0"/>
    <n v="0"/>
    <n v="0"/>
    <n v="517050"/>
    <n v="172680"/>
    <s v="HPR"/>
  </r>
  <r>
    <s v="15/2855/FUL"/>
    <x v="0"/>
    <m/>
    <d v="2016-06-02T00:00:00"/>
    <d v="2019-06-02T00:00:00"/>
    <d v="2019-05-28T00:00:00"/>
    <d v="2020-06-30T00:00:00"/>
    <x v="0"/>
    <x v="1"/>
    <m/>
    <s v="Demolition of 20 garages in two rows; Construction of two three-bedroom houses"/>
    <s v="Garages At_x000d_Maguire Drive_x000d_Ham_x000d__x000d_"/>
    <m/>
    <m/>
    <m/>
    <m/>
    <m/>
    <m/>
    <m/>
    <m/>
    <m/>
    <n v="0"/>
    <s v="Y"/>
    <m/>
    <m/>
    <n v="2"/>
    <m/>
    <m/>
    <m/>
    <m/>
    <n v="2"/>
    <n v="2"/>
    <n v="0"/>
    <n v="0"/>
    <n v="2"/>
    <n v="0"/>
    <n v="0"/>
    <n v="0"/>
    <n v="0"/>
    <n v="0"/>
    <n v="2"/>
    <n v="0"/>
    <n v="2"/>
    <n v="0"/>
    <n v="0"/>
    <n v="0"/>
    <n v="0"/>
    <n v="517476"/>
    <n v="171658"/>
    <s v="HPR"/>
  </r>
  <r>
    <s v="15/2857/FUL"/>
    <x v="0"/>
    <m/>
    <d v="2016-11-17T00:00:00"/>
    <d v="2019-11-17T00:00:00"/>
    <d v="2019-10-16T00:00:00"/>
    <d v="2020-06-30T00:00:00"/>
    <x v="0"/>
    <x v="1"/>
    <m/>
    <s v="Removal of 26 garages; Creation of 3 two storey three-bedroom houses. Provision of 11 parking spaces in a shared surface courtyard"/>
    <s v="Garages At_x000d_Clifford Road_x000d_Petersham_x000d__x000d_"/>
    <m/>
    <m/>
    <m/>
    <m/>
    <m/>
    <m/>
    <m/>
    <m/>
    <m/>
    <n v="0"/>
    <s v="Y"/>
    <m/>
    <m/>
    <n v="3"/>
    <m/>
    <m/>
    <m/>
    <m/>
    <n v="3"/>
    <n v="3"/>
    <n v="0"/>
    <n v="0"/>
    <n v="3"/>
    <n v="0"/>
    <n v="0"/>
    <n v="0"/>
    <n v="0"/>
    <n v="0"/>
    <n v="3"/>
    <n v="0"/>
    <n v="3"/>
    <n v="0"/>
    <n v="0"/>
    <n v="0"/>
    <n v="0"/>
    <n v="517848"/>
    <n v="172830"/>
    <s v="HPR"/>
  </r>
  <r>
    <s v="15/3072/FUL"/>
    <x v="1"/>
    <m/>
    <d v="2016-10-07T00:00:00"/>
    <d v="2019-10-07T00:00:00"/>
    <d v="2018-03-01T00:00:00"/>
    <m/>
    <x v="0"/>
    <x v="0"/>
    <m/>
    <s v="Conversion, extension and alteration of the existing church building to provide for 6 x 2 bedroom flats over four levels together with 6 off-street car parking spaces, motorcycle parking, garden amenity areas and refuse, recycling and cycle parking areas."/>
    <s v="Christ Church_x000d_Station Road_x000d_Teddington_x000d__x000d_"/>
    <s v="TW11"/>
    <m/>
    <m/>
    <m/>
    <m/>
    <m/>
    <m/>
    <m/>
    <m/>
    <n v="0"/>
    <m/>
    <m/>
    <n v="6"/>
    <m/>
    <m/>
    <m/>
    <m/>
    <m/>
    <m/>
    <n v="6"/>
    <n v="0"/>
    <n v="6"/>
    <n v="0"/>
    <n v="0"/>
    <n v="0"/>
    <n v="0"/>
    <n v="0"/>
    <n v="0"/>
    <n v="6"/>
    <n v="0"/>
    <n v="6"/>
    <n v="0"/>
    <n v="0"/>
    <n v="0"/>
    <n v="0"/>
    <n v="516013"/>
    <n v="171023"/>
    <s v="TED"/>
  </r>
  <r>
    <s v="15/3183/FUL"/>
    <x v="2"/>
    <m/>
    <d v="2015-12-29T00:00:00"/>
    <d v="2018-12-30T00:00:00"/>
    <d v="2018-12-03T00:00:00"/>
    <d v="2019-07-01T00:00:00"/>
    <x v="1"/>
    <x v="0"/>
    <m/>
    <s v="Conversion of existing lower ground floor property and existing upper first floor property (5a and 5b) into one dwelling space and single storey rear extension"/>
    <s v="5A And 5B Upper Lodge Mews_x000d_Bushy Park_x000d_Hampton Hill_x000d__x000d_"/>
    <m/>
    <n v="1"/>
    <m/>
    <n v="1"/>
    <m/>
    <m/>
    <m/>
    <m/>
    <m/>
    <n v="2"/>
    <m/>
    <m/>
    <m/>
    <m/>
    <n v="1"/>
    <m/>
    <m/>
    <m/>
    <m/>
    <n v="1"/>
    <n v="-1"/>
    <n v="0"/>
    <n v="-1"/>
    <n v="1"/>
    <n v="0"/>
    <n v="0"/>
    <n v="0"/>
    <n v="0"/>
    <n v="-1"/>
    <n v="-1"/>
    <n v="0"/>
    <n v="0"/>
    <n v="0"/>
    <n v="0"/>
    <n v="0"/>
    <n v="514482"/>
    <n v="170638"/>
    <s v="FHH"/>
  </r>
  <r>
    <s v="15/3296/FUL"/>
    <x v="0"/>
    <m/>
    <d v="2019-08-13T00:00:00"/>
    <d v="2022-08-13T00:00:00"/>
    <m/>
    <m/>
    <x v="2"/>
    <x v="1"/>
    <m/>
    <s v="SITE A:-Removal of 40 garages_x000d_Create a short terrace of high quality two storey houses consisting of three x  three-bedroom houses and two x  four-bedroom houses. Provision of 16 parking spaces in a shared surface courtyard"/>
    <s v="Garages Site A_x000d_Bucklands Road_x000d_Teddington_x000d__x000d_"/>
    <s v="TW11"/>
    <m/>
    <m/>
    <m/>
    <m/>
    <m/>
    <m/>
    <m/>
    <m/>
    <n v="0"/>
    <s v="Y"/>
    <m/>
    <m/>
    <n v="3"/>
    <n v="2"/>
    <m/>
    <m/>
    <m/>
    <m/>
    <n v="5"/>
    <n v="0"/>
    <n v="0"/>
    <n v="3"/>
    <n v="2"/>
    <n v="0"/>
    <n v="0"/>
    <n v="0"/>
    <n v="0"/>
    <n v="5"/>
    <n v="0"/>
    <n v="0"/>
    <n v="1.25"/>
    <n v="1.25"/>
    <n v="1.25"/>
    <n v="1.25"/>
    <n v="517328"/>
    <n v="170954"/>
    <s v="HWI"/>
  </r>
  <r>
    <s v="15/3297/FUL"/>
    <x v="0"/>
    <m/>
    <d v="2019-08-13T00:00:00"/>
    <d v="2022-08-13T00:00:00"/>
    <m/>
    <m/>
    <x v="2"/>
    <x v="1"/>
    <m/>
    <s v="SITE B: The site is currently an open parking court of approximately 28 spaces accessed from Bucklands Road. Create a pair of semi-detached high quality four-bedroom houses._x000a_-Provision of 24 car parking spaces"/>
    <s v="Garage Site B_x000d_Bucklands Road_x000d_Teddington_x000d__x000d_"/>
    <s v="TW11"/>
    <m/>
    <m/>
    <m/>
    <m/>
    <m/>
    <m/>
    <m/>
    <m/>
    <n v="0"/>
    <s v="Y"/>
    <m/>
    <m/>
    <m/>
    <n v="2"/>
    <m/>
    <m/>
    <m/>
    <m/>
    <n v="2"/>
    <n v="0"/>
    <n v="0"/>
    <n v="0"/>
    <n v="2"/>
    <n v="0"/>
    <n v="0"/>
    <n v="0"/>
    <n v="0"/>
    <n v="2"/>
    <n v="0"/>
    <n v="0"/>
    <n v="0.5"/>
    <n v="0.5"/>
    <n v="0.5"/>
    <n v="0.5"/>
    <n v="517351"/>
    <n v="170884"/>
    <s v="HWI"/>
  </r>
  <r>
    <s v="15/3518/FUL"/>
    <x v="0"/>
    <m/>
    <d v="2019-03-08T00:00:00"/>
    <d v="2022-03-08T00:00:00"/>
    <d v="2019-10-01T00:00:00"/>
    <m/>
    <x v="0"/>
    <x v="0"/>
    <m/>
    <s v="Erection of a pair of semi-detached dwellings with associated access, parking and private amenity space following the demolition of the existing building comprising 2No. maisonettes and associated outbuildings."/>
    <s v="58 Denton Road_x000d_Twickenham_x000d_TW1 2HQ_x000d_"/>
    <s v="TW1 2HQ"/>
    <m/>
    <n v="2"/>
    <m/>
    <m/>
    <m/>
    <m/>
    <m/>
    <m/>
    <n v="2"/>
    <m/>
    <m/>
    <m/>
    <m/>
    <n v="2"/>
    <m/>
    <m/>
    <m/>
    <m/>
    <n v="2"/>
    <n v="0"/>
    <n v="-2"/>
    <n v="0"/>
    <n v="2"/>
    <n v="0"/>
    <n v="0"/>
    <n v="0"/>
    <n v="0"/>
    <n v="0"/>
    <n v="0"/>
    <n v="0"/>
    <n v="0"/>
    <n v="0"/>
    <n v="0"/>
    <n v="0"/>
    <n v="517831"/>
    <n v="174076"/>
    <s v="TWR"/>
  </r>
  <r>
    <s v="15/4230/FUL"/>
    <x v="4"/>
    <m/>
    <d v="2016-06-02T00:00:00"/>
    <d v="2019-06-02T00:00:00"/>
    <d v="2017-06-05T00:00:00"/>
    <d v="2019-08-29T00:00:00"/>
    <x v="1"/>
    <x v="0"/>
    <m/>
    <s v="Extension to existing Bungalow to convert into 1No. Studio Flat &amp; 1No. 1 Bedroom Flat."/>
    <s v="The Bungalow_x000d_Beresford Court_x000d_Park Road_x000d_Twickenham_x000d_TW1 2PU_x000d_"/>
    <m/>
    <m/>
    <n v="1"/>
    <m/>
    <m/>
    <m/>
    <m/>
    <m/>
    <m/>
    <n v="1"/>
    <m/>
    <n v="2"/>
    <m/>
    <m/>
    <m/>
    <m/>
    <m/>
    <m/>
    <m/>
    <n v="2"/>
    <n v="2"/>
    <n v="-1"/>
    <n v="0"/>
    <n v="0"/>
    <n v="0"/>
    <n v="0"/>
    <n v="0"/>
    <n v="0"/>
    <n v="1"/>
    <n v="1"/>
    <n v="0"/>
    <n v="0"/>
    <n v="0"/>
    <n v="0"/>
    <n v="0"/>
    <n v="517353"/>
    <n v="174325"/>
    <s v="TWR"/>
  </r>
  <r>
    <s v="15/4281/GPD15"/>
    <x v="1"/>
    <s v="PA"/>
    <d v="2015-12-08T00:00:00"/>
    <d v="2020-12-09T00:00:00"/>
    <m/>
    <d v="2019-04-01T00:00:00"/>
    <x v="1"/>
    <x v="0"/>
    <m/>
    <s v="Change of use of office building (B1) to 4 bed family dwelling (C3)."/>
    <s v="31 Wick Road_x000d_Teddington_x000d_TW11 9DN_x000d_"/>
    <s v="TW11 9DN"/>
    <m/>
    <m/>
    <m/>
    <m/>
    <m/>
    <m/>
    <m/>
    <m/>
    <n v="0"/>
    <m/>
    <m/>
    <m/>
    <m/>
    <n v="1"/>
    <m/>
    <m/>
    <m/>
    <m/>
    <n v="1"/>
    <n v="0"/>
    <n v="0"/>
    <n v="0"/>
    <n v="1"/>
    <n v="0"/>
    <n v="0"/>
    <n v="0"/>
    <n v="0"/>
    <n v="1"/>
    <n v="1"/>
    <n v="0"/>
    <n v="0"/>
    <n v="0"/>
    <n v="0"/>
    <n v="0"/>
    <n v="517033"/>
    <n v="170116"/>
    <s v="HWI"/>
  </r>
  <r>
    <s v="15/4581/FUL"/>
    <x v="0"/>
    <m/>
    <d v="2018-04-23T00:00:00"/>
    <d v="2021-04-23T00:00:00"/>
    <m/>
    <m/>
    <x v="2"/>
    <x v="0"/>
    <m/>
    <s v="Demolition of all site buildings and redevelopment of the site for a mixed use development comprising a new car showroom with associated workshops (sui generis), office accommodation (Use Class B1a) and six three-bedrooom residential dwellings (Use Class"/>
    <s v="45 - 49 Station Road_x000d_Hampton_x000d_TW12 2BT_x000d_"/>
    <s v="TW12 2BT"/>
    <m/>
    <m/>
    <m/>
    <m/>
    <m/>
    <m/>
    <m/>
    <m/>
    <n v="0"/>
    <m/>
    <m/>
    <m/>
    <n v="6"/>
    <m/>
    <m/>
    <m/>
    <m/>
    <m/>
    <n v="6"/>
    <n v="0"/>
    <n v="0"/>
    <n v="6"/>
    <n v="0"/>
    <n v="0"/>
    <n v="0"/>
    <n v="0"/>
    <n v="0"/>
    <n v="6"/>
    <n v="0"/>
    <n v="0"/>
    <n v="1.5"/>
    <n v="1.5"/>
    <n v="1.5"/>
    <n v="1.5"/>
    <n v="513825"/>
    <n v="169567"/>
    <s v="HTN"/>
  </r>
  <r>
    <s v="15/4586/FUL"/>
    <x v="0"/>
    <m/>
    <d v="2017-07-11T00:00:00"/>
    <d v="2020-07-11T00:00:00"/>
    <m/>
    <m/>
    <x v="2"/>
    <x v="0"/>
    <m/>
    <s v="Erection of a two-storey replacement dwellinghouse with attic space."/>
    <s v="257 Waldegrave Road_x000d_Twickenham_x000d_TW1 4SY_x000d_"/>
    <s v="TW1 4SY"/>
    <m/>
    <m/>
    <m/>
    <n v="1"/>
    <m/>
    <m/>
    <m/>
    <m/>
    <n v="1"/>
    <m/>
    <m/>
    <m/>
    <m/>
    <m/>
    <n v="1"/>
    <m/>
    <m/>
    <m/>
    <n v="1"/>
    <n v="0"/>
    <n v="0"/>
    <n v="0"/>
    <n v="-1"/>
    <n v="1"/>
    <n v="0"/>
    <n v="0"/>
    <n v="0"/>
    <n v="0"/>
    <n v="0"/>
    <n v="0"/>
    <n v="0"/>
    <n v="0"/>
    <n v="0"/>
    <n v="0"/>
    <n v="515611"/>
    <n v="172008"/>
    <s v="SOT"/>
  </r>
  <r>
    <s v="15/4835/FUL"/>
    <x v="0"/>
    <m/>
    <d v="2016-09-06T00:00:00"/>
    <d v="2019-09-07T00:00:00"/>
    <m/>
    <d v="2019-07-31T00:00:00"/>
    <x v="1"/>
    <x v="0"/>
    <m/>
    <s v="Erection of a three bedroom chalet bungalow on land to the rear of 9 Gloucester Road."/>
    <s v="9 Gloucester Road_x000d_Teddington_x000d__x000d_"/>
    <m/>
    <m/>
    <m/>
    <m/>
    <m/>
    <m/>
    <m/>
    <m/>
    <m/>
    <n v="0"/>
    <m/>
    <m/>
    <m/>
    <n v="1"/>
    <m/>
    <m/>
    <m/>
    <m/>
    <m/>
    <n v="1"/>
    <n v="0"/>
    <n v="0"/>
    <n v="1"/>
    <n v="0"/>
    <n v="0"/>
    <n v="0"/>
    <n v="0"/>
    <n v="0"/>
    <n v="1"/>
    <n v="1"/>
    <n v="0"/>
    <n v="0"/>
    <n v="0"/>
    <n v="0"/>
    <n v="0"/>
    <n v="515214"/>
    <n v="171265"/>
    <s v="FHH"/>
  </r>
  <r>
    <s v="15/5216/FUL"/>
    <x v="0"/>
    <m/>
    <d v="2016-09-08T00:00:00"/>
    <d v="2019-10-21T00:00:00"/>
    <d v="2017-11-01T00:00:00"/>
    <d v="2019-06-30T00:00:00"/>
    <x v="1"/>
    <x v="1"/>
    <m/>
    <s v="Redevelopment of the site to provide a care home, 4 supported living units and 15 affordable housing units, with associated onsite parking and external works. (This scheme is linked to application 15/5217/FUL - whereby the existing care home at Silver Bir"/>
    <s v="The Avenue Centre_x000d_1 Normansfield Avenue_x000d_Hampton Wick_x000d_Teddington_x000d_TW11 9RP_x000d_"/>
    <m/>
    <m/>
    <m/>
    <m/>
    <m/>
    <m/>
    <m/>
    <m/>
    <m/>
    <n v="0"/>
    <s v="Y"/>
    <n v="2"/>
    <n v="8"/>
    <n v="5"/>
    <m/>
    <m/>
    <m/>
    <m/>
    <n v="15"/>
    <n v="15"/>
    <n v="2"/>
    <n v="8"/>
    <n v="5"/>
    <n v="0"/>
    <n v="0"/>
    <n v="0"/>
    <n v="0"/>
    <n v="0"/>
    <n v="15"/>
    <n v="15"/>
    <n v="0"/>
    <n v="0"/>
    <n v="0"/>
    <n v="0"/>
    <n v="0"/>
    <n v="517536"/>
    <n v="170257"/>
    <s v="HWI"/>
  </r>
  <r>
    <s v="15/5217/NMA1"/>
    <x v="0"/>
    <m/>
    <d v="2019-10-11T00:00:00"/>
    <d v="2022-10-11T00:00:00"/>
    <d v="2019-10-16T00:00:00"/>
    <m/>
    <x v="0"/>
    <x v="0"/>
    <m/>
    <s v="Non-material amendment to condition U10926 (NS11 - Building Regulations) of planning permission 15/5217/FUL to allow for change in wording of condition to state:  'Prior to the commencement of works above slab level, a scheme shall be submitted to and app"/>
    <s v="Silver Birches_x000d_2 - 6 Marchmont Road_x000d_Richmond_x000d_TW10 6HH_x000d_"/>
    <m/>
    <n v="1"/>
    <m/>
    <m/>
    <m/>
    <m/>
    <m/>
    <m/>
    <m/>
    <n v="1"/>
    <m/>
    <m/>
    <n v="2"/>
    <n v="5"/>
    <m/>
    <m/>
    <n v="2"/>
    <m/>
    <m/>
    <n v="9"/>
    <n v="-1"/>
    <n v="2"/>
    <n v="5"/>
    <n v="0"/>
    <n v="0"/>
    <n v="2"/>
    <n v="0"/>
    <n v="0"/>
    <n v="8"/>
    <n v="0"/>
    <n v="8"/>
    <n v="0"/>
    <n v="0"/>
    <n v="0"/>
    <n v="0"/>
    <n v="518559"/>
    <n v="174698"/>
    <s v="SRW"/>
  </r>
  <r>
    <s v="15/5351/FUL"/>
    <x v="0"/>
    <m/>
    <d v="2017-04-06T00:00:00"/>
    <d v="2020-04-07T00:00:00"/>
    <d v="2020-02-23T00:00:00"/>
    <m/>
    <x v="0"/>
    <x v="0"/>
    <m/>
    <s v="Erection of a pair of two-bedroom, semi-detached dwellings with associated access, car turntable, parking and amenity space following the demolition of existing dwelling."/>
    <s v="11 Fifth Cross Road_x000d_Twickenham_x000d__x000d_"/>
    <m/>
    <m/>
    <m/>
    <n v="1"/>
    <m/>
    <m/>
    <m/>
    <m/>
    <m/>
    <n v="1"/>
    <m/>
    <m/>
    <n v="2"/>
    <m/>
    <m/>
    <m/>
    <m/>
    <m/>
    <m/>
    <n v="2"/>
    <n v="0"/>
    <n v="2"/>
    <n v="-1"/>
    <n v="0"/>
    <n v="0"/>
    <n v="0"/>
    <n v="0"/>
    <n v="0"/>
    <n v="1"/>
    <n v="0"/>
    <n v="1"/>
    <n v="0"/>
    <n v="0"/>
    <n v="0"/>
    <n v="0"/>
    <n v="514775"/>
    <n v="172397"/>
    <s v="WET"/>
  </r>
  <r>
    <s v="15/5369/FUL"/>
    <x v="0"/>
    <m/>
    <d v="2016-06-15T00:00:00"/>
    <d v="2019-06-17T00:00:00"/>
    <m/>
    <d v="2019-07-30T00:00:00"/>
    <x v="1"/>
    <x v="0"/>
    <m/>
    <s v="Demolition of existing bungalow and replacement dwelling house (Class C3) comprising ground and lower ground floor."/>
    <s v="65 Wensleydale Road_x000d_Hampton_x000d_TW12 2LP_x000d_"/>
    <s v="TW12 2LP"/>
    <m/>
    <m/>
    <n v="1"/>
    <m/>
    <m/>
    <m/>
    <m/>
    <m/>
    <n v="1"/>
    <m/>
    <m/>
    <m/>
    <n v="1"/>
    <m/>
    <m/>
    <m/>
    <m/>
    <m/>
    <n v="1"/>
    <n v="0"/>
    <n v="0"/>
    <n v="0"/>
    <n v="0"/>
    <n v="0"/>
    <n v="0"/>
    <n v="0"/>
    <n v="0"/>
    <n v="0"/>
    <n v="0"/>
    <n v="0"/>
    <n v="0"/>
    <n v="0"/>
    <n v="0"/>
    <n v="0"/>
    <n v="513492"/>
    <n v="170250"/>
    <s v="HTN"/>
  </r>
  <r>
    <s v="16/0058/FUL"/>
    <x v="1"/>
    <m/>
    <d v="2016-07-14T00:00:00"/>
    <d v="2019-07-14T00:00:00"/>
    <d v="2019-07-10T00:00:00"/>
    <m/>
    <x v="0"/>
    <x v="0"/>
    <m/>
    <s v="Change of use of 2nd floor and 3rd floor level from ancillary retail to nine 1 bedroom flats (C3 use) with external alterations and enclosure of walkway at 1st floor, new residential access, bin store, bicycle storage, replacement of plant, new stairs to"/>
    <s v="29 George Street_x000d_Richmond_x000d_TW9 1HY_x000d_"/>
    <m/>
    <m/>
    <m/>
    <m/>
    <m/>
    <m/>
    <m/>
    <m/>
    <m/>
    <n v="0"/>
    <m/>
    <n v="9"/>
    <m/>
    <m/>
    <m/>
    <m/>
    <m/>
    <m/>
    <m/>
    <n v="9"/>
    <n v="9"/>
    <n v="0"/>
    <n v="0"/>
    <n v="0"/>
    <n v="0"/>
    <n v="0"/>
    <n v="0"/>
    <n v="0"/>
    <n v="9"/>
    <n v="0"/>
    <n v="9"/>
    <n v="0"/>
    <n v="0"/>
    <n v="0"/>
    <n v="0"/>
    <n v="517924"/>
    <n v="174891"/>
    <s v="SRW"/>
  </r>
  <r>
    <s v="16/0234/FUL"/>
    <x v="0"/>
    <m/>
    <d v="2016-10-14T00:00:00"/>
    <d v="2019-10-14T00:00:00"/>
    <d v="2017-12-01T00:00:00"/>
    <d v="2019-07-19T00:00:00"/>
    <x v="1"/>
    <x v="0"/>
    <m/>
    <s v="Demolition of existing garage and construction of a two storey terraced house with associated landscaping, cycle store, rear car parking and access thereto."/>
    <s v="31 Poulett Gardens_x000d_Twickenham_x000d_TW1 4QS_x000d_"/>
    <s v="TW1 4QS"/>
    <m/>
    <m/>
    <m/>
    <m/>
    <m/>
    <m/>
    <m/>
    <m/>
    <n v="0"/>
    <m/>
    <m/>
    <m/>
    <m/>
    <n v="1"/>
    <m/>
    <m/>
    <m/>
    <m/>
    <n v="1"/>
    <n v="0"/>
    <n v="0"/>
    <n v="0"/>
    <n v="1"/>
    <n v="0"/>
    <n v="0"/>
    <n v="0"/>
    <n v="0"/>
    <n v="1"/>
    <n v="1"/>
    <n v="0"/>
    <n v="0"/>
    <n v="0"/>
    <n v="0"/>
    <n v="0"/>
    <n v="515988"/>
    <n v="173004"/>
    <s v="SOT"/>
  </r>
  <r>
    <s v="16/0432/FUL"/>
    <x v="0"/>
    <m/>
    <d v="2016-08-31T00:00:00"/>
    <d v="2019-08-31T00:00:00"/>
    <d v="2017-05-09T00:00:00"/>
    <m/>
    <x v="0"/>
    <x v="0"/>
    <m/>
    <s v="Demolition of existing building and erection of three storey building plus basement to provide B1 use at basement, ground floor and first floor, and one 2 bedroom apartment above at second floor level."/>
    <s v="48 Glentham Road_x000d_Barnes_x000d_London_x000d_SW13 9JJ"/>
    <m/>
    <m/>
    <m/>
    <m/>
    <m/>
    <m/>
    <m/>
    <m/>
    <m/>
    <n v="0"/>
    <m/>
    <m/>
    <n v="1"/>
    <m/>
    <m/>
    <m/>
    <m/>
    <m/>
    <m/>
    <n v="1"/>
    <n v="0"/>
    <n v="1"/>
    <n v="0"/>
    <n v="0"/>
    <n v="0"/>
    <n v="0"/>
    <n v="0"/>
    <n v="0"/>
    <n v="1"/>
    <n v="0"/>
    <n v="1"/>
    <n v="0"/>
    <n v="0"/>
    <n v="0"/>
    <n v="0"/>
    <n v="522622"/>
    <n v="177876"/>
    <s v="BAR"/>
  </r>
  <r>
    <s v="16/0510/FUL"/>
    <x v="1"/>
    <m/>
    <d v="2018-07-19T00:00:00"/>
    <d v="2021-07-19T00:00:00"/>
    <m/>
    <m/>
    <x v="2"/>
    <x v="0"/>
    <m/>
    <s v="Alterations including construction of a new rear ground floor extension and change of use to commercial space and two 2-bedroom self-contained flats."/>
    <s v="Shanklin House_x000d_70 Sheen Road_x000d_Richmond_x000d_TW9 1UF_x000d_"/>
    <s v="TW9 1UF"/>
    <m/>
    <m/>
    <m/>
    <m/>
    <m/>
    <m/>
    <m/>
    <m/>
    <n v="0"/>
    <m/>
    <m/>
    <n v="2"/>
    <m/>
    <m/>
    <m/>
    <m/>
    <m/>
    <m/>
    <n v="2"/>
    <n v="0"/>
    <n v="2"/>
    <n v="0"/>
    <n v="0"/>
    <n v="0"/>
    <n v="0"/>
    <n v="0"/>
    <n v="0"/>
    <n v="2"/>
    <n v="0"/>
    <n v="0"/>
    <n v="0.5"/>
    <n v="0.5"/>
    <n v="0.5"/>
    <n v="0.5"/>
    <n v="518392"/>
    <n v="175032"/>
    <s v="SRW"/>
  </r>
  <r>
    <s v="16/0606/FUL"/>
    <x v="3"/>
    <m/>
    <d v="2017-09-05T00:00:00"/>
    <d v="2020-09-05T00:00:00"/>
    <m/>
    <m/>
    <x v="2"/>
    <x v="0"/>
    <m/>
    <s v="Retention of former police station building with partial demolition of the rear wings of the police station and demolition of the rear garages and the construction of 28 residential units (4 x 1 bedroom, 12 x 2 bedroom, 10 x 3 bedroom and 2 x 4 bedroom) a"/>
    <s v="Police Station_x000d_60 - 68 Station Road_x000d_Hampton_x000d__x000d_"/>
    <s v="TW12 2AX"/>
    <m/>
    <m/>
    <m/>
    <m/>
    <m/>
    <m/>
    <m/>
    <m/>
    <n v="0"/>
    <m/>
    <n v="4"/>
    <n v="12"/>
    <n v="10"/>
    <n v="2"/>
    <m/>
    <m/>
    <m/>
    <m/>
    <n v="28"/>
    <n v="4"/>
    <n v="12"/>
    <n v="10"/>
    <n v="2"/>
    <n v="0"/>
    <n v="0"/>
    <n v="0"/>
    <n v="0"/>
    <n v="28"/>
    <n v="0"/>
    <n v="0"/>
    <n v="28"/>
    <n v="0"/>
    <n v="0"/>
    <n v="0"/>
    <n v="513766"/>
    <n v="169736"/>
    <s v="HTN"/>
  </r>
  <r>
    <s v="16/0647/FUL"/>
    <x v="0"/>
    <m/>
    <d v="2017-05-30T00:00:00"/>
    <d v="2021-04-16T00:00:00"/>
    <m/>
    <m/>
    <x v="2"/>
    <x v="0"/>
    <m/>
    <s v="Demolition of the existing garages and redevelopment of the site with the erection of two residential houses with associated landscaping."/>
    <s v="Garages Rear Of 8_x000d_Atbara Road_x000d_Teddington_x000d__x000d_"/>
    <s v="TW11"/>
    <m/>
    <m/>
    <m/>
    <m/>
    <m/>
    <m/>
    <m/>
    <m/>
    <n v="0"/>
    <m/>
    <m/>
    <m/>
    <n v="2"/>
    <m/>
    <m/>
    <m/>
    <m/>
    <m/>
    <n v="2"/>
    <n v="0"/>
    <n v="0"/>
    <n v="2"/>
    <n v="0"/>
    <n v="0"/>
    <n v="0"/>
    <n v="0"/>
    <n v="0"/>
    <n v="2"/>
    <n v="0"/>
    <n v="0"/>
    <n v="0.5"/>
    <n v="0.5"/>
    <n v="0.5"/>
    <n v="0.5"/>
    <n v="516905"/>
    <n v="170733"/>
    <s v="HWI"/>
  </r>
  <r>
    <s v="16/0680/FUL"/>
    <x v="4"/>
    <m/>
    <d v="2016-04-19T00:00:00"/>
    <d v="2019-04-19T00:00:00"/>
    <d v="2016-07-01T00:00:00"/>
    <m/>
    <x v="0"/>
    <x v="0"/>
    <m/>
    <s v="Part demolition of single dwelling house and formation of two semi-detached houses."/>
    <s v="2 Firs Avenue_x000d_East Sheen_x000d_London_x000d_SW14 7NZ_x000d_"/>
    <m/>
    <m/>
    <m/>
    <m/>
    <n v="1"/>
    <m/>
    <m/>
    <m/>
    <m/>
    <n v="1"/>
    <m/>
    <m/>
    <m/>
    <m/>
    <n v="2"/>
    <m/>
    <m/>
    <m/>
    <m/>
    <n v="2"/>
    <n v="0"/>
    <n v="0"/>
    <n v="0"/>
    <n v="1"/>
    <n v="0"/>
    <n v="0"/>
    <n v="0"/>
    <n v="0"/>
    <n v="1"/>
    <n v="0"/>
    <n v="1"/>
    <n v="0"/>
    <n v="0"/>
    <n v="0"/>
    <n v="0"/>
    <n v="520343"/>
    <n v="175141"/>
    <s v="EAS"/>
  </r>
  <r>
    <s v="16/1145/FUL"/>
    <x v="2"/>
    <m/>
    <d v="2016-12-15T00:00:00"/>
    <d v="2019-12-15T00:00:00"/>
    <d v="2019-02-01T00:00:00"/>
    <m/>
    <x v="0"/>
    <x v="0"/>
    <m/>
    <s v="Conversion of part lower ground floor to form 1 x 1 bed self contained flat. New external staircase to match existing"/>
    <s v="19 - 21 Lower Teddington Road_x000d_Hampton Wick_x000d__x000d_"/>
    <s v="KT1 4EU"/>
    <m/>
    <m/>
    <m/>
    <m/>
    <m/>
    <m/>
    <m/>
    <m/>
    <n v="0"/>
    <m/>
    <n v="1"/>
    <m/>
    <m/>
    <m/>
    <m/>
    <m/>
    <m/>
    <m/>
    <n v="1"/>
    <n v="1"/>
    <n v="0"/>
    <n v="0"/>
    <n v="0"/>
    <n v="0"/>
    <n v="0"/>
    <n v="0"/>
    <n v="0"/>
    <n v="1"/>
    <n v="0"/>
    <n v="1"/>
    <n v="0"/>
    <n v="0"/>
    <n v="0"/>
    <n v="0"/>
    <n v="517615"/>
    <n v="169709"/>
    <s v="HWI"/>
  </r>
  <r>
    <s v="16/1293/FUL"/>
    <x v="4"/>
    <m/>
    <d v="2017-11-20T00:00:00"/>
    <d v="2020-11-21T00:00:00"/>
    <d v="2018-02-01T00:00:00"/>
    <d v="2019-10-11T00:00:00"/>
    <x v="1"/>
    <x v="0"/>
    <m/>
    <s v="Creation of an additional floor to create 4 'car free' residential units (2 No.2 bed and 2 No.1 bed flats) and incorporate external extensions and alterations to fenestration of the building.  Provision of 6 cycle parking spaces, refuse storage for commer"/>
    <s v="111 Heath Road_x000d_Twickenham_x000d_TW1 4AH_x000d_"/>
    <s v="TW1 4AH"/>
    <m/>
    <m/>
    <m/>
    <m/>
    <m/>
    <m/>
    <m/>
    <m/>
    <n v="0"/>
    <m/>
    <n v="2"/>
    <n v="2"/>
    <m/>
    <m/>
    <m/>
    <m/>
    <m/>
    <m/>
    <n v="4"/>
    <n v="2"/>
    <n v="2"/>
    <n v="0"/>
    <n v="0"/>
    <n v="0"/>
    <n v="0"/>
    <n v="0"/>
    <n v="0"/>
    <n v="4"/>
    <n v="4"/>
    <n v="0"/>
    <n v="0"/>
    <n v="0"/>
    <n v="0"/>
    <n v="0"/>
    <n v="515764"/>
    <n v="173105"/>
    <s v="SOT"/>
  </r>
  <r>
    <s v="16/1344/FUL"/>
    <x v="1"/>
    <m/>
    <d v="2017-05-18T00:00:00"/>
    <d v="2020-05-18T00:00:00"/>
    <d v="2018-01-08T00:00:00"/>
    <d v="2019-09-03T00:00:00"/>
    <x v="1"/>
    <x v="0"/>
    <m/>
    <s v="Conversion works to lower ground floor to provide 1No 1-bedroom flat and basement storage for use ancillary to upper ground floor minicab offices.  Conversion of first floor to 2No. 1-bedroom flats (including conversion of part upper ground floor to provi"/>
    <s v="208 - 210 Amyand Park Road_x000d_Twickenham_x000d_TW1 3HY_x000d_"/>
    <s v="TW1 3HY"/>
    <m/>
    <m/>
    <m/>
    <m/>
    <m/>
    <m/>
    <m/>
    <m/>
    <n v="0"/>
    <m/>
    <n v="3"/>
    <m/>
    <m/>
    <m/>
    <m/>
    <m/>
    <m/>
    <m/>
    <n v="3"/>
    <n v="3"/>
    <n v="0"/>
    <n v="0"/>
    <n v="0"/>
    <n v="0"/>
    <n v="0"/>
    <n v="0"/>
    <n v="0"/>
    <n v="3"/>
    <n v="3"/>
    <n v="0"/>
    <n v="0"/>
    <n v="0"/>
    <n v="0"/>
    <n v="0"/>
    <n v="516815"/>
    <n v="174220"/>
    <s v="STM"/>
  </r>
  <r>
    <s v="16/1373/FUL"/>
    <x v="1"/>
    <m/>
    <d v="2016-09-19T00:00:00"/>
    <d v="2019-09-19T00:00:00"/>
    <d v="2017-11-24T00:00:00"/>
    <m/>
    <x v="0"/>
    <x v="0"/>
    <m/>
    <s v="Alterations and refurbishment to provide a single family dwelling house."/>
    <s v="17 The Green, Richmond, TW9 1PX_x000a_"/>
    <s v="TW9 1PX"/>
    <m/>
    <m/>
    <m/>
    <m/>
    <m/>
    <m/>
    <m/>
    <m/>
    <n v="0"/>
    <m/>
    <m/>
    <m/>
    <m/>
    <m/>
    <n v="1"/>
    <m/>
    <m/>
    <m/>
    <n v="1"/>
    <n v="0"/>
    <n v="0"/>
    <n v="0"/>
    <n v="0"/>
    <n v="1"/>
    <n v="0"/>
    <n v="0"/>
    <n v="0"/>
    <n v="1"/>
    <n v="0"/>
    <n v="1"/>
    <n v="0"/>
    <n v="0"/>
    <n v="0"/>
    <n v="0"/>
    <n v="517807"/>
    <n v="174892"/>
    <s v="SRW"/>
  </r>
  <r>
    <s v="16/1729/FUL"/>
    <x v="3"/>
    <m/>
    <d v="2017-01-16T00:00:00"/>
    <d v="2020-05-03T00:00:00"/>
    <d v="2018-02-01T00:00:00"/>
    <d v="2019-08-01T00:00:00"/>
    <x v="1"/>
    <x v="0"/>
    <m/>
    <s v="Refurbishment of all existing buildings on the site, including improvements to existing shop fronts, and a first floor extension, to provide a mixed use scheme comprising three retail units and four residential dwellings, incorporating off-street parking,"/>
    <s v="67 - 71 Station Road_x000d_Hampton_x000d_TW12 2BT_x000d_"/>
    <s v="TW12 2BT"/>
    <m/>
    <n v="1"/>
    <m/>
    <m/>
    <m/>
    <m/>
    <m/>
    <m/>
    <n v="1"/>
    <m/>
    <n v="2"/>
    <n v="2"/>
    <m/>
    <m/>
    <m/>
    <m/>
    <m/>
    <m/>
    <n v="4"/>
    <n v="2"/>
    <n v="1"/>
    <n v="0"/>
    <n v="0"/>
    <n v="0"/>
    <n v="0"/>
    <n v="0"/>
    <n v="0"/>
    <n v="3"/>
    <n v="3"/>
    <n v="0"/>
    <n v="0"/>
    <n v="0"/>
    <n v="0"/>
    <n v="0"/>
    <n v="513783"/>
    <n v="169643"/>
    <s v="HTN"/>
  </r>
  <r>
    <s v="16/1882/FUL"/>
    <x v="0"/>
    <m/>
    <d v="2017-05-30T00:00:00"/>
    <d v="2020-05-30T00:00:00"/>
    <d v="2019-04-01T00:00:00"/>
    <m/>
    <x v="0"/>
    <x v="0"/>
    <m/>
    <s v="Demolition of existing single dwelling and erection of a new single dwelling."/>
    <s v="9 Charlotte Road_x000d_Barnes_x000d_London_x000d_SW13 9QJ_x000d_"/>
    <s v="SW13 9QJ"/>
    <n v="1"/>
    <m/>
    <m/>
    <m/>
    <m/>
    <m/>
    <m/>
    <m/>
    <n v="1"/>
    <m/>
    <m/>
    <m/>
    <n v="1"/>
    <m/>
    <m/>
    <m/>
    <m/>
    <m/>
    <n v="1"/>
    <n v="-1"/>
    <n v="0"/>
    <n v="1"/>
    <n v="0"/>
    <n v="0"/>
    <n v="0"/>
    <n v="0"/>
    <n v="0"/>
    <n v="0"/>
    <n v="0"/>
    <n v="0"/>
    <n v="0"/>
    <n v="0"/>
    <n v="0"/>
    <n v="0"/>
    <n v="521779"/>
    <n v="176827"/>
    <s v="BAR"/>
  </r>
  <r>
    <s v="16/1903/FUL"/>
    <x v="1"/>
    <m/>
    <d v="2016-11-15T00:00:00"/>
    <d v="2020-11-01T00:00:00"/>
    <d v="2019-01-14T00:00:00"/>
    <d v="2020-05-18T00:00:00"/>
    <x v="0"/>
    <x v="0"/>
    <m/>
    <s v="Change of use from office (B1) to residential (C3), demolition and rebuild of the existing single storey rear building, basement extension to Grade II listed building in the Kew Green Conservation Area."/>
    <s v="63 Kew Green_x000d_Kew_x000d__x000d_"/>
    <m/>
    <m/>
    <m/>
    <m/>
    <m/>
    <m/>
    <m/>
    <m/>
    <m/>
    <n v="0"/>
    <m/>
    <m/>
    <n v="1"/>
    <m/>
    <m/>
    <m/>
    <m/>
    <m/>
    <m/>
    <n v="1"/>
    <n v="0"/>
    <n v="1"/>
    <n v="0"/>
    <n v="0"/>
    <n v="0"/>
    <n v="0"/>
    <n v="0"/>
    <n v="0"/>
    <n v="1"/>
    <n v="0"/>
    <n v="1"/>
    <n v="0"/>
    <n v="0"/>
    <n v="0"/>
    <n v="0"/>
    <n v="518846"/>
    <n v="177650"/>
    <s v="KWA"/>
  </r>
  <r>
    <s v="16/1935/GPD15"/>
    <x v="1"/>
    <s v="PA"/>
    <d v="2016-07-04T00:00:00"/>
    <d v="2019-07-19T00:00:00"/>
    <d v="2018-10-01T00:00:00"/>
    <d v="2019-09-30T00:00:00"/>
    <x v="1"/>
    <x v="0"/>
    <m/>
    <s v="Change of use of ground, first and second floors from B1 (a) offices - C3 residential (21 flats together with 21 off-street parking spaces, 21 cycle spaces and two bin and recycling store area)"/>
    <s v="Garrick House_x000d_161 - 163 High Street_x000d_Hampton Hill_x000d_Hampton_x000d_TW12 1NL_x000d_"/>
    <s v="TW12 1NL"/>
    <m/>
    <m/>
    <m/>
    <m/>
    <m/>
    <m/>
    <m/>
    <m/>
    <n v="0"/>
    <m/>
    <n v="12"/>
    <n v="9"/>
    <m/>
    <m/>
    <m/>
    <m/>
    <m/>
    <m/>
    <n v="21"/>
    <n v="12"/>
    <n v="9"/>
    <n v="0"/>
    <n v="0"/>
    <n v="0"/>
    <n v="0"/>
    <n v="0"/>
    <n v="0"/>
    <n v="21"/>
    <n v="21"/>
    <n v="0"/>
    <n v="0"/>
    <n v="0"/>
    <n v="0"/>
    <n v="0"/>
    <n v="514411"/>
    <n v="171129"/>
    <s v="FHH"/>
  </r>
  <r>
    <s v="16/2042/FUL"/>
    <x v="2"/>
    <m/>
    <d v="2018-10-19T00:00:00"/>
    <d v="2021-10-19T00:00:00"/>
    <d v="2019-03-01T00:00:00"/>
    <d v="2020-03-02T00:00:00"/>
    <x v="1"/>
    <x v="0"/>
    <m/>
    <s v="Part two storey part single storey rear extension; insertion of 3 rooflights to side roofslope and alterations to fenestration arrangement on all elevations to facilitate the conversion of existing dwellinghouse into four self-contained flats (2x1 bed, 2x"/>
    <s v="216 London Road_x000d_Twickenham_x000d_TW1 1EU"/>
    <s v="TW1 1EU"/>
    <m/>
    <m/>
    <m/>
    <n v="1"/>
    <m/>
    <m/>
    <m/>
    <m/>
    <n v="1"/>
    <m/>
    <n v="2"/>
    <n v="2"/>
    <m/>
    <m/>
    <m/>
    <m/>
    <m/>
    <m/>
    <n v="4"/>
    <n v="2"/>
    <n v="2"/>
    <n v="0"/>
    <n v="-1"/>
    <n v="0"/>
    <n v="0"/>
    <n v="0"/>
    <n v="0"/>
    <n v="3"/>
    <n v="3"/>
    <n v="0"/>
    <n v="0"/>
    <n v="0"/>
    <n v="0"/>
    <n v="0"/>
    <n v="516100"/>
    <n v="174435"/>
    <s v="STM"/>
  </r>
  <r>
    <s v="16/2158/FUL"/>
    <x v="2"/>
    <m/>
    <d v="2016-08-05T00:00:00"/>
    <d v="2019-08-05T00:00:00"/>
    <d v="2016-09-29T00:00:00"/>
    <d v="2020-03-31T00:00:00"/>
    <x v="1"/>
    <x v="0"/>
    <m/>
    <s v="Reversion of 2 No. dwellinghouses into a single family dwellinghouse."/>
    <s v="Ormonde Lodge_x000d_2A St Peters Road_x000d_Twickenham_x000d_TW1 1QX_x000d_"/>
    <m/>
    <m/>
    <m/>
    <m/>
    <n v="2"/>
    <m/>
    <m/>
    <m/>
    <m/>
    <n v="2"/>
    <m/>
    <m/>
    <m/>
    <m/>
    <n v="1"/>
    <m/>
    <m/>
    <m/>
    <m/>
    <n v="1"/>
    <n v="0"/>
    <n v="0"/>
    <n v="0"/>
    <n v="-1"/>
    <n v="0"/>
    <n v="0"/>
    <n v="0"/>
    <n v="0"/>
    <n v="-1"/>
    <n v="-1"/>
    <n v="0"/>
    <n v="0"/>
    <n v="0"/>
    <n v="0"/>
    <n v="0"/>
    <n v="516878"/>
    <n v="174968"/>
    <s v="STM"/>
  </r>
  <r>
    <s v="16/2288/FUL"/>
    <x v="4"/>
    <m/>
    <d v="2018-08-22T00:00:00"/>
    <d v="2021-08-22T00:00:00"/>
    <m/>
    <m/>
    <x v="2"/>
    <x v="0"/>
    <m/>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_x000d_Hampton Hill_x000d__x000d_"/>
    <s v="TW12"/>
    <n v="1"/>
    <n v="2"/>
    <m/>
    <m/>
    <m/>
    <m/>
    <m/>
    <m/>
    <n v="3"/>
    <m/>
    <n v="5"/>
    <n v="5"/>
    <m/>
    <m/>
    <m/>
    <m/>
    <m/>
    <m/>
    <n v="10"/>
    <n v="4"/>
    <n v="3"/>
    <n v="0"/>
    <n v="0"/>
    <n v="0"/>
    <n v="0"/>
    <n v="0"/>
    <n v="0"/>
    <n v="7"/>
    <n v="0"/>
    <n v="0"/>
    <n v="1.75"/>
    <n v="1.75"/>
    <n v="1.75"/>
    <n v="1.75"/>
    <n v="514440"/>
    <n v="171238"/>
    <s v="FHH"/>
  </r>
  <r>
    <s v="16/2306/FUL"/>
    <x v="2"/>
    <m/>
    <d v="2016-08-17T00:00:00"/>
    <d v="2019-08-17T00:00:00"/>
    <d v="2019-01-14T00:00:00"/>
    <m/>
    <x v="0"/>
    <x v="0"/>
    <m/>
    <s v="Conversion of the building into one family house, plus an additional apartment at basement level to the front."/>
    <s v="112 Richmond Hill_x000d_Richmond_x000d__x000d_"/>
    <m/>
    <n v="2"/>
    <n v="2"/>
    <n v="1"/>
    <m/>
    <m/>
    <m/>
    <m/>
    <m/>
    <n v="5"/>
    <m/>
    <n v="1"/>
    <m/>
    <m/>
    <n v="1"/>
    <m/>
    <m/>
    <m/>
    <m/>
    <n v="2"/>
    <n v="-1"/>
    <n v="-2"/>
    <n v="-1"/>
    <n v="1"/>
    <n v="0"/>
    <n v="0"/>
    <n v="0"/>
    <n v="0"/>
    <n v="-3"/>
    <n v="0"/>
    <n v="-3"/>
    <n v="0"/>
    <n v="0"/>
    <n v="0"/>
    <n v="0"/>
    <n v="518294"/>
    <n v="174078"/>
    <s v="HPR"/>
  </r>
  <r>
    <s v="16/2348/FUL"/>
    <x v="0"/>
    <m/>
    <d v="2016-11-30T00:00:00"/>
    <d v="2019-11-30T00:00:00"/>
    <d v="2018-04-25T00:00:00"/>
    <d v="2020-03-31T00:00:00"/>
    <x v="1"/>
    <x v="0"/>
    <m/>
    <s v="Demolition of existing sheds and construction of a single storey one bedroom dwelling."/>
    <s v="38A Pagoda Avenue_x000d_Richmond_x000d_TW9 2HF"/>
    <m/>
    <m/>
    <m/>
    <m/>
    <m/>
    <m/>
    <m/>
    <m/>
    <m/>
    <n v="0"/>
    <m/>
    <n v="1"/>
    <m/>
    <m/>
    <m/>
    <m/>
    <m/>
    <m/>
    <m/>
    <n v="1"/>
    <n v="1"/>
    <n v="0"/>
    <n v="0"/>
    <n v="0"/>
    <n v="0"/>
    <n v="0"/>
    <n v="0"/>
    <n v="0"/>
    <n v="1"/>
    <n v="1"/>
    <n v="0"/>
    <n v="0"/>
    <n v="0"/>
    <n v="0"/>
    <n v="0"/>
    <n v="518622"/>
    <n v="175641"/>
    <s v="NRW"/>
  </r>
  <r>
    <s v="16/2502/FUL"/>
    <x v="0"/>
    <m/>
    <d v="2017-03-16T00:00:00"/>
    <d v="2020-03-17T00:00:00"/>
    <d v="2018-02-01T00:00:00"/>
    <d v="2019-09-27T00:00:00"/>
    <x v="1"/>
    <x v="0"/>
    <m/>
    <s v="Demolition of existing dwelling and erection of a new six bedroom house with basement."/>
    <s v="43 Strawberry Vale_x000d_Twickenham_x000d_TW1 4RX"/>
    <m/>
    <m/>
    <m/>
    <m/>
    <n v="1"/>
    <m/>
    <m/>
    <m/>
    <m/>
    <n v="1"/>
    <m/>
    <m/>
    <m/>
    <m/>
    <m/>
    <m/>
    <n v="1"/>
    <m/>
    <m/>
    <n v="1"/>
    <n v="0"/>
    <n v="0"/>
    <n v="0"/>
    <n v="-1"/>
    <n v="0"/>
    <n v="1"/>
    <n v="0"/>
    <n v="0"/>
    <n v="0"/>
    <n v="0"/>
    <n v="0"/>
    <n v="0"/>
    <n v="0"/>
    <n v="0"/>
    <n v="0"/>
    <n v="516098"/>
    <n v="172295"/>
    <s v="SOT"/>
  </r>
  <r>
    <s v="16/2537/FUL"/>
    <x v="0"/>
    <m/>
    <d v="2017-11-02T00:00:00"/>
    <d v="2022-04-03T00:00:00"/>
    <m/>
    <m/>
    <x v="2"/>
    <x v="0"/>
    <m/>
    <s v="Demolition of the existing building, and redevelopment of the site for 8 residential units (1 x 1 bed, 7 x 2 bed units) with associated car and cycle parking, amenity space, refuse and recycling storage."/>
    <s v="1D Becketts Place_x000d_Hampton Wick_x000d__x000d_"/>
    <s v="KT1 4EW"/>
    <n v="3"/>
    <m/>
    <m/>
    <m/>
    <m/>
    <m/>
    <m/>
    <m/>
    <n v="3"/>
    <m/>
    <n v="1"/>
    <n v="7"/>
    <m/>
    <m/>
    <m/>
    <m/>
    <m/>
    <m/>
    <n v="8"/>
    <n v="-2"/>
    <n v="7"/>
    <n v="0"/>
    <n v="0"/>
    <n v="0"/>
    <n v="0"/>
    <n v="0"/>
    <n v="0"/>
    <n v="5"/>
    <n v="0"/>
    <n v="0"/>
    <n v="1.25"/>
    <n v="1.25"/>
    <n v="1.25"/>
    <n v="1.25"/>
    <n v="517622"/>
    <n v="169605"/>
    <s v="HWI"/>
  </r>
  <r>
    <s v="16/2637/FUL"/>
    <x v="0"/>
    <m/>
    <d v="2017-03-07T00:00:00"/>
    <d v="2020-03-07T00:00:00"/>
    <d v="2017-05-10T00:00:00"/>
    <d v="2020-07-31T00:00:00"/>
    <x v="0"/>
    <x v="0"/>
    <m/>
    <s v="Demolition of the existing building and the erection of new two-storey house, with a basement and front and rear light wells and a rear dormer._x000d__x000d_"/>
    <s v="9 Belgrave Road_x000d_Barnes_x000d_London_x000d_SW13 9NS_x000d_"/>
    <m/>
    <m/>
    <m/>
    <m/>
    <n v="1"/>
    <m/>
    <m/>
    <m/>
    <m/>
    <n v="1"/>
    <m/>
    <m/>
    <m/>
    <m/>
    <n v="1"/>
    <m/>
    <m/>
    <m/>
    <m/>
    <n v="1"/>
    <n v="0"/>
    <n v="0"/>
    <n v="0"/>
    <n v="0"/>
    <n v="0"/>
    <n v="0"/>
    <n v="0"/>
    <n v="0"/>
    <n v="0"/>
    <n v="0"/>
    <n v="0"/>
    <n v="0"/>
    <n v="0"/>
    <n v="0"/>
    <n v="0"/>
    <n v="521872"/>
    <n v="177181"/>
    <s v="BAR"/>
  </r>
  <r>
    <s v="16/2647/FUL"/>
    <x v="0"/>
    <m/>
    <d v="2017-10-10T00:00:00"/>
    <d v="2020-10-10T00:00:00"/>
    <d v="2019-12-02T00:00:00"/>
    <m/>
    <x v="0"/>
    <x v="2"/>
    <m/>
    <s v="Demolition of the existing office (B1a) building (395 sq.m) and the erection a part five / part six-storey mixed-use building comprisnig a ground floor office / commercial unit (300 sq.m) and 22 (11 x 1 and 11 x 2 bed) affordable 'shared ownership' apartm"/>
    <s v="2 High Street_x000d_Teddington_x000d_TW11 8EW_x000d_"/>
    <s v="TW11 8EW"/>
    <m/>
    <m/>
    <m/>
    <m/>
    <m/>
    <m/>
    <m/>
    <m/>
    <n v="0"/>
    <s v="Y"/>
    <n v="11"/>
    <n v="11"/>
    <m/>
    <m/>
    <m/>
    <m/>
    <m/>
    <n v="22"/>
    <n v="22"/>
    <n v="11"/>
    <n v="11"/>
    <n v="0"/>
    <n v="0"/>
    <n v="0"/>
    <n v="0"/>
    <n v="0"/>
    <n v="0"/>
    <n v="22"/>
    <n v="0"/>
    <n v="0"/>
    <n v="22"/>
    <n v="0"/>
    <n v="0"/>
    <n v="0"/>
    <n v="515918"/>
    <n v="171031"/>
    <s v="TED"/>
  </r>
  <r>
    <s v="16/2704/FUL"/>
    <x v="0"/>
    <m/>
    <d v="2018-01-25T00:00:00"/>
    <d v="2021-01-25T00:00:00"/>
    <m/>
    <m/>
    <x v="2"/>
    <x v="0"/>
    <m/>
    <s v="Demolition of existing dwelling and erection of a replacement dwelling."/>
    <s v="3 Berwyn Road_x000d_Richmond_x000d_TW10 5BP_x000d_"/>
    <s v="TW10 5BP"/>
    <m/>
    <m/>
    <m/>
    <n v="1"/>
    <m/>
    <m/>
    <m/>
    <m/>
    <n v="1"/>
    <m/>
    <m/>
    <m/>
    <m/>
    <m/>
    <n v="1"/>
    <m/>
    <m/>
    <m/>
    <n v="1"/>
    <n v="0"/>
    <n v="0"/>
    <n v="0"/>
    <n v="-1"/>
    <n v="1"/>
    <n v="0"/>
    <n v="0"/>
    <n v="0"/>
    <n v="0"/>
    <n v="0"/>
    <n v="0"/>
    <n v="0"/>
    <n v="0"/>
    <n v="0"/>
    <n v="0"/>
    <n v="519633"/>
    <n v="174966"/>
    <s v="SRW"/>
  </r>
  <r>
    <s v="16/2709/FUL"/>
    <x v="0"/>
    <m/>
    <d v="2017-04-10T00:00:00"/>
    <d v="2020-04-10T00:00:00"/>
    <d v="2020-03-22T00:00:00"/>
    <m/>
    <x v="0"/>
    <x v="0"/>
    <m/>
    <s v="Demolition of the existing building and the erection of two new two-storey houses, one with a basement and side lightwells and the other with a basement with rear lightwell and rear dormer."/>
    <s v="29 Howsman Road_x000d_Barnes_x000d_London_x000d_SW13 9AW_x000d_"/>
    <s v="SW13 9AW"/>
    <n v="2"/>
    <m/>
    <m/>
    <m/>
    <m/>
    <m/>
    <m/>
    <m/>
    <n v="2"/>
    <m/>
    <m/>
    <n v="2"/>
    <m/>
    <m/>
    <m/>
    <m/>
    <m/>
    <m/>
    <n v="2"/>
    <n v="-2"/>
    <n v="2"/>
    <n v="0"/>
    <n v="0"/>
    <n v="0"/>
    <n v="0"/>
    <n v="0"/>
    <n v="0"/>
    <n v="0"/>
    <n v="0"/>
    <n v="0"/>
    <n v="0"/>
    <n v="0"/>
    <n v="0"/>
    <n v="0"/>
    <n v="522192"/>
    <n v="177628"/>
    <s v="BAR"/>
  </r>
  <r>
    <s v="16/2736/FUL"/>
    <x v="0"/>
    <m/>
    <d v="2017-05-26T00:00:00"/>
    <d v="2020-05-26T00:00:00"/>
    <m/>
    <m/>
    <x v="2"/>
    <x v="0"/>
    <m/>
    <s v="Demolition of existing detached dwelling and construction of new 4 bed house."/>
    <s v="Downlands_x000d_Petersham Close_x000d_Petersham_x000d_Richmond_x000d_TW10 7DZ_x000d_"/>
    <s v="TW10 7DZ"/>
    <m/>
    <m/>
    <m/>
    <n v="1"/>
    <m/>
    <m/>
    <m/>
    <m/>
    <n v="1"/>
    <m/>
    <m/>
    <m/>
    <m/>
    <m/>
    <n v="1"/>
    <m/>
    <m/>
    <m/>
    <n v="1"/>
    <n v="0"/>
    <n v="0"/>
    <n v="0"/>
    <n v="-1"/>
    <n v="1"/>
    <n v="0"/>
    <n v="0"/>
    <n v="0"/>
    <n v="0"/>
    <n v="0"/>
    <n v="0"/>
    <n v="0"/>
    <n v="0"/>
    <n v="0"/>
    <n v="0"/>
    <n v="517972"/>
    <n v="172874"/>
    <s v="HPR"/>
  </r>
  <r>
    <s v="16/2822/FUL"/>
    <x v="4"/>
    <m/>
    <d v="2017-05-11T00:00:00"/>
    <d v="2020-05-11T00:00:00"/>
    <m/>
    <m/>
    <x v="2"/>
    <x v="0"/>
    <m/>
    <s v="Half hip to gable roof extension, enlargement of existing dormer roof extension, erection of an additional dormer roof extension on rear roof slope and alteration to roof of single storey rear extension to provide a roof terrace to faciltate the conversion of existing dwellinghouse to 3No. self-contained residential flats (1 x 3 bedroom, 1 x 2 bed and 1 x 1 bed) and associated hard and soft landscaping, cycle  and refuse and off-street parking."/>
    <s v="48 Sixth Cross Road Twickenham TW2 5PD"/>
    <m/>
    <m/>
    <m/>
    <m/>
    <m/>
    <m/>
    <m/>
    <n v="1"/>
    <m/>
    <n v="1"/>
    <m/>
    <n v="1"/>
    <n v="1"/>
    <n v="1"/>
    <m/>
    <m/>
    <m/>
    <m/>
    <m/>
    <n v="3"/>
    <n v="1"/>
    <n v="1"/>
    <n v="1"/>
    <n v="0"/>
    <n v="0"/>
    <n v="0"/>
    <n v="-1"/>
    <n v="0"/>
    <n v="2"/>
    <n v="0"/>
    <n v="0"/>
    <n v="0.5"/>
    <n v="0.5"/>
    <n v="0.5"/>
    <n v="0.5"/>
    <n v="514331"/>
    <n v="172184"/>
    <s v="WET"/>
  </r>
  <r>
    <s v="16/2975/GPD15"/>
    <x v="1"/>
    <s v="PA"/>
    <d v="2016-09-14T00:00:00"/>
    <d v="2019-09-14T00:00:00"/>
    <d v="2019-01-09T00:00:00"/>
    <d v="2019-12-23T00:00:00"/>
    <x v="1"/>
    <x v="0"/>
    <m/>
    <s v="Change of use of vacant offices (B1) to residential use (C3) comprising 2 bed flat on 1st floor and 1 bed flat on second floor."/>
    <s v="First And Second Floors_x000d_46 King Street_x000d_Twickenham_x000d_TW1 3SH_x000d_"/>
    <s v="TW1 3SH"/>
    <m/>
    <m/>
    <m/>
    <m/>
    <m/>
    <m/>
    <m/>
    <m/>
    <n v="0"/>
    <m/>
    <n v="1"/>
    <n v="1"/>
    <m/>
    <m/>
    <m/>
    <m/>
    <m/>
    <m/>
    <n v="2"/>
    <n v="1"/>
    <n v="1"/>
    <n v="0"/>
    <n v="0"/>
    <n v="0"/>
    <n v="0"/>
    <n v="0"/>
    <n v="0"/>
    <n v="2"/>
    <n v="2"/>
    <n v="0"/>
    <n v="0"/>
    <n v="0"/>
    <n v="0"/>
    <n v="0"/>
    <n v="516167"/>
    <n v="173210"/>
    <s v="TWR"/>
  </r>
  <r>
    <s v="16/3210/GPD15"/>
    <x v="1"/>
    <s v="PA"/>
    <d v="2016-09-30T00:00:00"/>
    <d v="2019-09-30T00:00:00"/>
    <d v="2019-04-02T00:00:00"/>
    <d v="2020-02-11T00:00:00"/>
    <x v="1"/>
    <x v="0"/>
    <m/>
    <s v="Change of use from B1 (Office) to C3 (Residential) comprising 4 x 1 bedroom flats."/>
    <s v="123 High Street_x000d_Whitton_x000d_Twickenham_x000d_TW2 7LQ_x000d_"/>
    <s v="-"/>
    <m/>
    <m/>
    <m/>
    <m/>
    <m/>
    <m/>
    <m/>
    <m/>
    <n v="0"/>
    <m/>
    <n v="4"/>
    <m/>
    <m/>
    <m/>
    <m/>
    <m/>
    <m/>
    <m/>
    <n v="4"/>
    <n v="4"/>
    <n v="0"/>
    <n v="0"/>
    <n v="0"/>
    <n v="0"/>
    <n v="0"/>
    <n v="0"/>
    <n v="0"/>
    <n v="4"/>
    <n v="4"/>
    <n v="0"/>
    <n v="0"/>
    <n v="0"/>
    <n v="0"/>
    <n v="0"/>
    <n v="514223"/>
    <n v="173584"/>
    <s v="WHI"/>
  </r>
  <r>
    <s v="16/3247/FUL"/>
    <x v="0"/>
    <m/>
    <d v="2017-07-14T00:00:00"/>
    <d v="2020-10-31T00:00:00"/>
    <d v="2018-10-01T00:00:00"/>
    <d v="2020-01-21T00:00:00"/>
    <x v="1"/>
    <x v="0"/>
    <m/>
    <s v="Demolition of the existing detached bungalow, garage, shed and greenhouse to allow for construction of 2x two storey 4 bedroom semi-detached houses with accommodation in the roof with associated boundary treatment, cycle and car parking and hard and soft"/>
    <s v="738 Hanworth Road_x000d_Whitton_x000d_Hounslow_x000d_TW4 5NT_x000d_"/>
    <s v="TW4 5NT"/>
    <m/>
    <m/>
    <n v="1"/>
    <m/>
    <m/>
    <m/>
    <m/>
    <m/>
    <n v="1"/>
    <m/>
    <m/>
    <m/>
    <m/>
    <n v="2"/>
    <m/>
    <m/>
    <m/>
    <m/>
    <n v="2"/>
    <n v="0"/>
    <n v="0"/>
    <n v="-1"/>
    <n v="2"/>
    <n v="0"/>
    <n v="0"/>
    <n v="0"/>
    <n v="0"/>
    <n v="1"/>
    <n v="1"/>
    <n v="0"/>
    <n v="0"/>
    <n v="0"/>
    <n v="0"/>
    <n v="0"/>
    <n v="512538"/>
    <n v="173280"/>
    <s v="HEA"/>
  </r>
  <r>
    <s v="16/3293/RES"/>
    <x v="0"/>
    <m/>
    <d v="2016-11-03T00:00:00"/>
    <d v="2019-11-03T00:00:00"/>
    <d v="2017-03-13T00:00:00"/>
    <m/>
    <x v="0"/>
    <x v="1"/>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
    <n v="11"/>
    <n v="5"/>
    <n v="3"/>
    <m/>
    <m/>
    <m/>
    <n v="27"/>
    <n v="22"/>
    <n v="3"/>
    <n v="11"/>
    <n v="5"/>
    <n v="3"/>
    <n v="0"/>
    <n v="0"/>
    <n v="0"/>
    <n v="0"/>
    <n v="22"/>
    <n v="0"/>
    <n v="0"/>
    <n v="0"/>
    <n v="11"/>
    <n v="11"/>
    <n v="0"/>
    <n v="515304"/>
    <n v="173889"/>
    <s v="STM"/>
  </r>
  <r>
    <s v="16/3293/RES"/>
    <x v="0"/>
    <m/>
    <d v="2016-11-03T00:00:00"/>
    <d v="2019-11-03T00:00:00"/>
    <d v="2017-03-13T00:00:00"/>
    <m/>
    <x v="0"/>
    <x v="0"/>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8"/>
    <n v="59"/>
    <n v="31"/>
    <n v="18"/>
    <m/>
    <m/>
    <m/>
    <n v="27"/>
    <n v="146"/>
    <n v="38"/>
    <n v="59"/>
    <n v="31"/>
    <n v="18"/>
    <n v="0"/>
    <n v="0"/>
    <n v="0"/>
    <n v="0"/>
    <n v="146"/>
    <n v="0"/>
    <n v="0"/>
    <n v="0"/>
    <n v="73"/>
    <n v="73"/>
    <n v="0"/>
    <n v="515304"/>
    <n v="173889"/>
    <s v="STM"/>
  </r>
  <r>
    <s v="16/3293/RES"/>
    <x v="0"/>
    <m/>
    <d v="2016-11-03T00:00:00"/>
    <d v="2019-11-03T00:00:00"/>
    <d v="2017-03-13T00:00:00"/>
    <m/>
    <x v="0"/>
    <x v="2"/>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4"/>
    <n v="1"/>
    <m/>
    <m/>
    <m/>
    <m/>
    <m/>
    <n v="27"/>
    <n v="5"/>
    <n v="4"/>
    <n v="1"/>
    <n v="0"/>
    <n v="0"/>
    <n v="0"/>
    <n v="0"/>
    <n v="0"/>
    <n v="0"/>
    <n v="5"/>
    <n v="0"/>
    <n v="0"/>
    <n v="0"/>
    <n v="2.5"/>
    <n v="2.5"/>
    <n v="0"/>
    <n v="515304"/>
    <n v="173889"/>
    <s v="STM"/>
  </r>
  <r>
    <s v="16/3450/FUL"/>
    <x v="0"/>
    <m/>
    <d v="2017-10-16T00:00:00"/>
    <d v="2020-10-16T00:00:00"/>
    <d v="2018-09-03T00:00:00"/>
    <m/>
    <x v="0"/>
    <x v="0"/>
    <m/>
    <s v="Demolition of existing buildings and removal of advertising hoardings. Resiting of existing recycling bins. Erection of a part 3 storey part 4 storey building with commercial use (Flexible Use Class A1, A2 and/or B1a) on the ground floor with 9 flats (4 x"/>
    <s v="Land At_x000d_149 - 151 Heath Road_x000d_Twickenham_x000d__x000d_"/>
    <s v="TW1 4BH"/>
    <m/>
    <m/>
    <m/>
    <m/>
    <m/>
    <m/>
    <m/>
    <m/>
    <n v="0"/>
    <m/>
    <n v="8"/>
    <n v="1"/>
    <m/>
    <m/>
    <m/>
    <m/>
    <m/>
    <m/>
    <n v="9"/>
    <n v="8"/>
    <n v="1"/>
    <n v="0"/>
    <n v="0"/>
    <n v="0"/>
    <n v="0"/>
    <n v="0"/>
    <n v="0"/>
    <n v="9"/>
    <n v="0"/>
    <n v="9"/>
    <n v="0"/>
    <n v="0"/>
    <n v="0"/>
    <n v="0"/>
    <n v="515669"/>
    <n v="173102"/>
    <s v="SOT"/>
  </r>
  <r>
    <s v="16/3485/FUL"/>
    <x v="2"/>
    <m/>
    <d v="2017-10-30T00:00:00"/>
    <d v="2020-10-30T00:00:00"/>
    <m/>
    <d v="2019-07-01T00:00:00"/>
    <x v="1"/>
    <x v="0"/>
    <m/>
    <s v="Conversion of number 11 Upper Lodge Mews and number 12 Upper Lodge Mews into one dwelling house with internal refurbishment."/>
    <s v="11 And 12 Upper Lodge Mews_x000d_Bushy Park_x000d_Hampton Hill_x000d__x000d_"/>
    <s v="TW12"/>
    <m/>
    <m/>
    <n v="2"/>
    <m/>
    <m/>
    <m/>
    <m/>
    <m/>
    <n v="2"/>
    <m/>
    <m/>
    <m/>
    <m/>
    <n v="1"/>
    <m/>
    <m/>
    <m/>
    <m/>
    <n v="1"/>
    <n v="0"/>
    <n v="0"/>
    <n v="-2"/>
    <n v="1"/>
    <n v="0"/>
    <n v="0"/>
    <n v="0"/>
    <n v="0"/>
    <n v="-1"/>
    <n v="-1"/>
    <n v="0"/>
    <n v="0"/>
    <n v="0"/>
    <n v="0"/>
    <n v="0"/>
    <n v="514501"/>
    <n v="170687"/>
    <s v="FHH"/>
  </r>
  <r>
    <s v="16/3506/FUL"/>
    <x v="0"/>
    <m/>
    <d v="2018-10-11T00:00:00"/>
    <d v="2021-10-11T00:00:00"/>
    <m/>
    <d v="2019-10-14T00:00:00"/>
    <x v="0"/>
    <x v="1"/>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19"/>
    <m/>
    <m/>
    <m/>
    <m/>
    <m/>
    <m/>
    <m/>
    <n v="19"/>
    <n v="19"/>
    <n v="0"/>
    <n v="0"/>
    <n v="0"/>
    <n v="0"/>
    <n v="0"/>
    <n v="0"/>
    <n v="0"/>
    <n v="19"/>
    <n v="0"/>
    <n v="19"/>
    <n v="0"/>
    <n v="0"/>
    <n v="0"/>
    <n v="0"/>
    <n v="513257"/>
    <n v="174057"/>
    <s v="WHI"/>
  </r>
  <r>
    <s v="16/3506/FUL"/>
    <x v="0"/>
    <m/>
    <d v="2018-10-11T00:00:00"/>
    <d v="2021-10-11T00:00:00"/>
    <m/>
    <d v="2019-10-14T00:00:00"/>
    <x v="0"/>
    <x v="2"/>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5"/>
    <m/>
    <m/>
    <m/>
    <m/>
    <m/>
    <m/>
    <m/>
    <n v="5"/>
    <n v="5"/>
    <n v="0"/>
    <n v="0"/>
    <n v="0"/>
    <n v="0"/>
    <n v="0"/>
    <n v="0"/>
    <n v="0"/>
    <n v="5"/>
    <n v="0"/>
    <n v="5"/>
    <n v="0"/>
    <n v="0"/>
    <n v="0"/>
    <n v="0"/>
    <n v="513257"/>
    <n v="174057"/>
    <s v="WHI"/>
  </r>
  <r>
    <s v="16/3506/FUL"/>
    <x v="0"/>
    <m/>
    <d v="2018-10-11T00:00:00"/>
    <d v="2021-10-11T00:00:00"/>
    <m/>
    <d v="2019-10-14T00:00:00"/>
    <x v="0"/>
    <x v="3"/>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29"/>
    <n v="1"/>
    <n v="0"/>
    <n v="0"/>
    <m/>
    <m/>
    <m/>
    <m/>
    <n v="30"/>
    <s v="Y"/>
    <n v="0"/>
    <m/>
    <m/>
    <m/>
    <m/>
    <m/>
    <m/>
    <m/>
    <n v="0"/>
    <n v="-29"/>
    <n v="-1"/>
    <n v="0"/>
    <n v="0"/>
    <n v="0"/>
    <n v="0"/>
    <n v="0"/>
    <n v="0"/>
    <n v="-30"/>
    <n v="0"/>
    <n v="-30"/>
    <n v="0"/>
    <n v="0"/>
    <n v="0"/>
    <n v="0"/>
    <n v="513257"/>
    <n v="174057"/>
    <s v="WHI"/>
  </r>
  <r>
    <s v="16/3552/FUL"/>
    <x v="3"/>
    <m/>
    <d v="2018-04-24T00:00:00"/>
    <d v="2021-04-24T00:00:00"/>
    <d v="2018-04-25T00:00:00"/>
    <d v="2020-03-30T00:00:00"/>
    <x v="1"/>
    <x v="0"/>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0"/>
    <n v="11"/>
    <n v="0"/>
    <n v="0"/>
    <m/>
    <m/>
    <m/>
    <m/>
    <n v="11"/>
    <n v="0"/>
    <n v="11"/>
    <n v="0"/>
    <n v="0"/>
    <n v="0"/>
    <n v="0"/>
    <n v="0"/>
    <n v="0"/>
    <n v="11"/>
    <n v="11"/>
    <n v="0"/>
    <n v="0"/>
    <n v="0"/>
    <n v="0"/>
    <n v="0"/>
    <n v="517752"/>
    <n v="172177"/>
    <s v="HPR"/>
  </r>
  <r>
    <s v="16/3552/FUL"/>
    <x v="3"/>
    <m/>
    <d v="2018-04-24T00:00:00"/>
    <d v="2021-04-24T00:00:00"/>
    <d v="2018-04-25T00:00:00"/>
    <m/>
    <x v="0"/>
    <x v="0"/>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1"/>
    <n v="9"/>
    <n v="1"/>
    <n v="1"/>
    <m/>
    <m/>
    <m/>
    <m/>
    <n v="12"/>
    <n v="1"/>
    <n v="9"/>
    <n v="1"/>
    <n v="1"/>
    <n v="0"/>
    <n v="0"/>
    <n v="0"/>
    <n v="0"/>
    <n v="12"/>
    <n v="0"/>
    <n v="6"/>
    <n v="6"/>
    <n v="0"/>
    <n v="0"/>
    <n v="0"/>
    <n v="517752"/>
    <n v="172177"/>
    <s v="HPR"/>
  </r>
  <r>
    <s v="16/3625/FUL"/>
    <x v="0"/>
    <m/>
    <d v="2017-11-30T00:00:00"/>
    <d v="2020-11-30T00:00:00"/>
    <d v="2018-09-01T00:00:00"/>
    <m/>
    <x v="0"/>
    <x v="0"/>
    <m/>
    <s v="Demolition of existing car repair workshop and replacement with 1 no. ground floor B1(a) commercial unit and 1 no. 2 bed residential unit with associated landscaping, car and cycle parking."/>
    <s v="65 Holly Road_x000d_Twickenham_x000d_TW1 4HF_x000d_"/>
    <s v="TW1 4HF"/>
    <m/>
    <m/>
    <m/>
    <m/>
    <m/>
    <m/>
    <m/>
    <m/>
    <n v="0"/>
    <m/>
    <m/>
    <n v="1"/>
    <m/>
    <m/>
    <m/>
    <m/>
    <m/>
    <m/>
    <n v="1"/>
    <n v="0"/>
    <n v="1"/>
    <n v="0"/>
    <n v="0"/>
    <n v="0"/>
    <n v="0"/>
    <n v="0"/>
    <n v="0"/>
    <n v="1"/>
    <n v="0"/>
    <n v="1"/>
    <n v="0"/>
    <n v="0"/>
    <n v="0"/>
    <n v="0"/>
    <n v="516115"/>
    <n v="173199"/>
    <s v="TWR"/>
  </r>
  <r>
    <s v="16/3685/FUL"/>
    <x v="3"/>
    <m/>
    <d v="2016-11-16T00:00:00"/>
    <d v="2021-02-15T00:00:00"/>
    <m/>
    <d v="2019-08-31T00:00:00"/>
    <x v="1"/>
    <x v="0"/>
    <m/>
    <s v="Demolition of existing garage. Alterations to main entrance, installation of ramp, loft conversion comprising hip to gable roof extension to rear roof slope, dormer on side roof slope, enlargement of single storey rear extension and two storey side extens"/>
    <s v="11 Tayben Avenue_x000d_Twickenham_x000d_TW2 7RA"/>
    <s v="TW2 7RA"/>
    <m/>
    <m/>
    <n v="1"/>
    <m/>
    <m/>
    <m/>
    <m/>
    <m/>
    <n v="1"/>
    <m/>
    <m/>
    <n v="2"/>
    <m/>
    <m/>
    <m/>
    <m/>
    <m/>
    <m/>
    <n v="2"/>
    <n v="0"/>
    <n v="2"/>
    <n v="-1"/>
    <n v="0"/>
    <n v="0"/>
    <n v="0"/>
    <n v="0"/>
    <n v="0"/>
    <n v="1"/>
    <n v="1"/>
    <n v="0"/>
    <n v="0"/>
    <n v="0"/>
    <n v="0"/>
    <n v="0"/>
    <n v="515385"/>
    <n v="174051"/>
    <s v="STM"/>
  </r>
  <r>
    <s v="16/3961/FUL"/>
    <x v="0"/>
    <m/>
    <d v="2017-02-20T00:00:00"/>
    <d v="2020-08-10T00:00:00"/>
    <d v="2019-01-14T00:00:00"/>
    <m/>
    <x v="0"/>
    <x v="0"/>
    <m/>
    <s v="Demolition of rear stock room and yard to create a 2 bedroom dwelling over 2 floors with one integral parking space at ground level."/>
    <s v="8 Barnes High Street_x000d_Barnes_x000d_London_x000d_SW13 9LW_x000d_"/>
    <s v="SW13 9LW"/>
    <m/>
    <m/>
    <m/>
    <m/>
    <m/>
    <m/>
    <m/>
    <m/>
    <n v="0"/>
    <m/>
    <m/>
    <n v="1"/>
    <m/>
    <m/>
    <m/>
    <m/>
    <m/>
    <m/>
    <n v="1"/>
    <n v="0"/>
    <n v="1"/>
    <n v="0"/>
    <n v="0"/>
    <n v="0"/>
    <n v="0"/>
    <n v="0"/>
    <n v="0"/>
    <n v="1"/>
    <n v="0"/>
    <n v="1"/>
    <n v="0"/>
    <n v="0"/>
    <n v="0"/>
    <n v="0"/>
    <n v="521729"/>
    <n v="176400"/>
    <s v="MBC"/>
  </r>
  <r>
    <s v="16/4127/FUL"/>
    <x v="2"/>
    <m/>
    <d v="2017-12-04T00:00:00"/>
    <d v="2021-01-30T00:00:00"/>
    <d v="2019-03-01T00:00:00"/>
    <m/>
    <x v="0"/>
    <x v="0"/>
    <m/>
    <s v="Conversion of property into two residential units (1 x 2 bed house and 1 x 3 bed house) with associated alterations to fenestration arrangements; Levelling of ground level; new canopy structure to east elevation and enlargement of rear terrace at ground l"/>
    <s v="Weir Cottage_x000d_5 Broom Road_x000d_Teddington_x000d__x000d_"/>
    <s v="TW11 9NR"/>
    <m/>
    <m/>
    <m/>
    <m/>
    <n v="1"/>
    <m/>
    <m/>
    <m/>
    <n v="1"/>
    <m/>
    <m/>
    <n v="1"/>
    <n v="1"/>
    <m/>
    <m/>
    <m/>
    <m/>
    <m/>
    <n v="2"/>
    <n v="0"/>
    <n v="1"/>
    <n v="1"/>
    <n v="0"/>
    <n v="-1"/>
    <n v="0"/>
    <n v="0"/>
    <n v="0"/>
    <n v="1"/>
    <n v="0"/>
    <n v="1"/>
    <n v="0"/>
    <n v="0"/>
    <n v="0"/>
    <n v="0"/>
    <n v="516719"/>
    <n v="171329"/>
    <s v="TED"/>
  </r>
  <r>
    <s v="16/4193/FUL"/>
    <x v="0"/>
    <m/>
    <d v="2017-07-19T00:00:00"/>
    <d v="2020-07-19T00:00:00"/>
    <m/>
    <d v="2019-11-13T00:00:00"/>
    <x v="1"/>
    <x v="0"/>
    <m/>
    <s v="Demolition of existing two-storey house and erection of replacement two-storey new build house with accommodation in roof space, associated parking and landscaping."/>
    <s v="12 Broad Lane_x000d_Hampton_x000d_TW12 3AW"/>
    <s v="TW12 3AW"/>
    <m/>
    <m/>
    <m/>
    <n v="1"/>
    <m/>
    <m/>
    <m/>
    <m/>
    <n v="1"/>
    <m/>
    <m/>
    <m/>
    <m/>
    <n v="1"/>
    <m/>
    <m/>
    <m/>
    <m/>
    <n v="1"/>
    <n v="0"/>
    <n v="0"/>
    <n v="0"/>
    <n v="0"/>
    <n v="0"/>
    <n v="0"/>
    <n v="0"/>
    <n v="0"/>
    <n v="0"/>
    <n v="0"/>
    <n v="0"/>
    <n v="0"/>
    <n v="0"/>
    <n v="0"/>
    <n v="0"/>
    <n v="513706"/>
    <n v="170624"/>
    <s v="HNN"/>
  </r>
  <r>
    <s v="16/4384/FUL"/>
    <x v="0"/>
    <m/>
    <d v="2017-10-27T00:00:00"/>
    <d v="2020-10-27T00:00:00"/>
    <m/>
    <m/>
    <x v="2"/>
    <x v="0"/>
    <m/>
    <s v="Demolition of the existing garage and erection of a new partially sunken one-bedroom, single-storey dwelling, and provision of a new boundary wall and entrance gate."/>
    <s v="Land Junction Of North Worple Way And Wrights Walk Rear Of 31 Alder Road, Mortlake"/>
    <s v="SW14"/>
    <m/>
    <m/>
    <m/>
    <m/>
    <m/>
    <m/>
    <m/>
    <m/>
    <n v="0"/>
    <m/>
    <n v="1"/>
    <m/>
    <m/>
    <m/>
    <m/>
    <m/>
    <m/>
    <m/>
    <n v="1"/>
    <n v="1"/>
    <n v="0"/>
    <n v="0"/>
    <n v="0"/>
    <n v="0"/>
    <n v="0"/>
    <n v="0"/>
    <n v="0"/>
    <n v="1"/>
    <n v="0"/>
    <n v="0"/>
    <n v="0.25"/>
    <n v="0.25"/>
    <n v="0.25"/>
    <n v="0.25"/>
    <n v="520624"/>
    <n v="175780"/>
    <s v="MBC"/>
  </r>
  <r>
    <s v="16/4405/FUL"/>
    <x v="0"/>
    <m/>
    <d v="2017-03-27T00:00:00"/>
    <d v="2020-03-27T00:00:00"/>
    <d v="2017-09-01T00:00:00"/>
    <m/>
    <x v="0"/>
    <x v="0"/>
    <m/>
    <s v="Demolition of an existing 3 bedroom bungalow and erection of a new 4 bedroom two storey dwelling (including loft accommodation) with associated landscaping works)."/>
    <s v="46 Sixth Cross Road_x000d_Twickenham_x000d_TW2 5PB_x000d_"/>
    <s v="TW2 5PB"/>
    <m/>
    <m/>
    <n v="1"/>
    <m/>
    <m/>
    <m/>
    <m/>
    <m/>
    <n v="1"/>
    <m/>
    <m/>
    <m/>
    <m/>
    <n v="1"/>
    <m/>
    <m/>
    <m/>
    <n v="0"/>
    <n v="1"/>
    <n v="0"/>
    <n v="0"/>
    <n v="-1"/>
    <n v="1"/>
    <n v="0"/>
    <n v="0"/>
    <n v="0"/>
    <n v="0"/>
    <n v="0"/>
    <n v="0"/>
    <n v="0"/>
    <n v="0"/>
    <n v="0"/>
    <n v="0"/>
    <n v="0"/>
    <n v="514468"/>
    <n v="172144"/>
    <s v="WET"/>
  </r>
  <r>
    <s v="16/4553/FUL"/>
    <x v="0"/>
    <m/>
    <d v="2018-05-31T00:00:00"/>
    <d v="2021-05-31T00:00:00"/>
    <m/>
    <m/>
    <x v="2"/>
    <x v="0"/>
    <m/>
    <s v="Demolition of existing buildings on site and erection 2 buildings (two to four-storeys in height), set around outer and inner landscaped courtyards, comprising of 6 townhouses, 35 flats and two commercial units on the High Street frontage (110 sq.m GIA) a"/>
    <s v="63 - 71 High Street_x000d_Hampton Hill_x000d__x000d_"/>
    <s v="TW12 1NH"/>
    <n v="2"/>
    <n v="1"/>
    <m/>
    <m/>
    <m/>
    <m/>
    <m/>
    <m/>
    <n v="3"/>
    <m/>
    <n v="19"/>
    <n v="17"/>
    <n v="5"/>
    <m/>
    <m/>
    <m/>
    <m/>
    <m/>
    <n v="41"/>
    <n v="17"/>
    <n v="16"/>
    <n v="5"/>
    <n v="0"/>
    <n v="0"/>
    <n v="0"/>
    <n v="0"/>
    <n v="0"/>
    <m/>
    <n v="0"/>
    <n v="0"/>
    <n v="0"/>
    <n v="0"/>
    <n v="0"/>
    <n v="0"/>
    <n v="514240"/>
    <n v="170830"/>
    <s v="FHH"/>
  </r>
  <r>
    <s v="16/4587/FUL"/>
    <x v="1"/>
    <m/>
    <d v="2017-06-27T00:00:00"/>
    <d v="2020-06-27T00:00:00"/>
    <d v="2020-06-02T00:00:00"/>
    <m/>
    <x v="2"/>
    <x v="0"/>
    <m/>
    <s v="Proposed conversion of garden studio to one person residential studio incorporating the extension of depth and height of existing garden studio in order to create a first floor level, with installation of a rooflight to the eastern roofslope and a rooflig"/>
    <s v="24 Christchurch Road_x000d_East Sheen_x000d_London_x000d_SW14 7AA"/>
    <s v="SW14 7AA"/>
    <m/>
    <m/>
    <m/>
    <m/>
    <m/>
    <m/>
    <m/>
    <m/>
    <n v="0"/>
    <m/>
    <n v="1"/>
    <m/>
    <m/>
    <m/>
    <m/>
    <m/>
    <m/>
    <m/>
    <n v="1"/>
    <n v="1"/>
    <n v="0"/>
    <n v="0"/>
    <n v="0"/>
    <n v="0"/>
    <n v="0"/>
    <n v="0"/>
    <n v="0"/>
    <n v="1"/>
    <n v="0"/>
    <n v="1"/>
    <n v="0"/>
    <n v="0"/>
    <n v="0"/>
    <n v="0"/>
    <n v="520283"/>
    <n v="175017"/>
    <s v="EAS"/>
  </r>
  <r>
    <s v="16/4635/FUL"/>
    <x v="0"/>
    <m/>
    <d v="2017-03-07T00:00:00"/>
    <d v="2020-03-07T00:00:00"/>
    <d v="2020-03-01T00:00:00"/>
    <m/>
    <x v="0"/>
    <x v="0"/>
    <m/>
    <s v="Construction of a three bedroom single storey dwelling with associated hard and soft landscaping, parking and access road (bollard lit)"/>
    <s v="Land Rear Of 12 To 36_x000d_Vincam Close_x000d_Twickenham_x000d__x000d_"/>
    <m/>
    <m/>
    <m/>
    <m/>
    <m/>
    <m/>
    <m/>
    <m/>
    <m/>
    <n v="0"/>
    <m/>
    <m/>
    <m/>
    <n v="1"/>
    <m/>
    <m/>
    <m/>
    <m/>
    <n v="0"/>
    <n v="1"/>
    <n v="0"/>
    <n v="0"/>
    <n v="1"/>
    <n v="0"/>
    <n v="0"/>
    <n v="0"/>
    <n v="0"/>
    <n v="0"/>
    <n v="1"/>
    <n v="0"/>
    <n v="1"/>
    <n v="0"/>
    <n v="0"/>
    <n v="0"/>
    <n v="0"/>
    <n v="513432"/>
    <n v="173849"/>
    <s v="WHI"/>
  </r>
  <r>
    <s v="16/4772/GPD15"/>
    <x v="1"/>
    <s v="PA"/>
    <d v="2017-02-24T00:00:00"/>
    <d v="2020-12-21T00:00:00"/>
    <d v="2019-10-07T00:00:00"/>
    <m/>
    <x v="0"/>
    <x v="0"/>
    <m/>
    <s v="Change of use of first floor from B1 office use to C3 residential use comprising 9 units (8 x 1 bed and 1 x 2 bed flats)"/>
    <s v="52 - 64 Heath Road_x000d_Twickenham_x000d__x000d_"/>
    <s v="-"/>
    <m/>
    <m/>
    <m/>
    <m/>
    <m/>
    <m/>
    <m/>
    <m/>
    <n v="0"/>
    <m/>
    <n v="8"/>
    <n v="1"/>
    <m/>
    <m/>
    <m/>
    <m/>
    <m/>
    <m/>
    <n v="9"/>
    <n v="8"/>
    <n v="1"/>
    <n v="0"/>
    <n v="0"/>
    <n v="0"/>
    <n v="0"/>
    <n v="0"/>
    <n v="0"/>
    <n v="9"/>
    <n v="0"/>
    <n v="9"/>
    <n v="0"/>
    <n v="0"/>
    <n v="0"/>
    <n v="0"/>
    <n v="515974"/>
    <n v="173142"/>
    <s v="TWR"/>
  </r>
  <r>
    <s v="16/4890/FUL"/>
    <x v="0"/>
    <m/>
    <d v="2017-09-08T00:00:00"/>
    <d v="2020-09-08T00:00:00"/>
    <d v="2019-03-30T00:00:00"/>
    <m/>
    <x v="0"/>
    <x v="0"/>
    <m/>
    <s v="Redevelopment of site to provide for a mixed use development of 535m2 of commercial space (B1 (a), (b) and (c) and B8 use) and 20 residential units, together with car parking and landscaping"/>
    <s v="1 - 9 Sandycombe Road Richmond_x000a__x000a_"/>
    <m/>
    <m/>
    <m/>
    <m/>
    <m/>
    <m/>
    <m/>
    <m/>
    <m/>
    <n v="0"/>
    <m/>
    <n v="9"/>
    <n v="7"/>
    <n v="4"/>
    <m/>
    <m/>
    <m/>
    <m/>
    <m/>
    <n v="20"/>
    <n v="9"/>
    <n v="7"/>
    <n v="4"/>
    <n v="0"/>
    <n v="0"/>
    <n v="0"/>
    <n v="0"/>
    <n v="0"/>
    <n v="20"/>
    <n v="0"/>
    <n v="10"/>
    <n v="10"/>
    <n v="0"/>
    <n v="0"/>
    <n v="0"/>
    <n v="519012"/>
    <n v="175761"/>
    <s v="KWA"/>
  </r>
  <r>
    <s v="16/4902/FUL"/>
    <x v="0"/>
    <m/>
    <d v="2017-06-22T00:00:00"/>
    <d v="2021-11-12T00:00:00"/>
    <m/>
    <m/>
    <x v="0"/>
    <x v="0"/>
    <m/>
    <s v="Construction of a two storey, one bed dwelling-house along with associated cycle storage, car parking and landscaping."/>
    <s v="91 Sheen Road_x000d_Richmond_x000d_TW9 1YJ"/>
    <s v="TW9 1YJ"/>
    <m/>
    <m/>
    <m/>
    <m/>
    <m/>
    <m/>
    <m/>
    <m/>
    <n v="0"/>
    <m/>
    <n v="1"/>
    <m/>
    <m/>
    <m/>
    <m/>
    <m/>
    <m/>
    <m/>
    <n v="1"/>
    <n v="1"/>
    <n v="0"/>
    <n v="0"/>
    <n v="0"/>
    <n v="0"/>
    <n v="0"/>
    <n v="0"/>
    <n v="0"/>
    <n v="1"/>
    <n v="0"/>
    <n v="1"/>
    <n v="0"/>
    <n v="0"/>
    <n v="0"/>
    <n v="0"/>
    <n v="518494"/>
    <n v="175035"/>
    <s v="SRW"/>
  </r>
  <r>
    <s v="17/0164/GPD15"/>
    <x v="1"/>
    <s v="PA"/>
    <d v="2017-03-10T00:00:00"/>
    <d v="2020-03-10T00:00:00"/>
    <d v="2018-10-01T00:00:00"/>
    <d v="2019-04-24T00:00:00"/>
    <x v="1"/>
    <x v="0"/>
    <m/>
    <s v="Change of use of ground floor office from B1(a) (Office) to C3 (residential) use to provide 1 no. 1 bed dwelling unit"/>
    <s v="Ground Floor_x000d_101 Holly Road_x000d_Twickenham_x000d_TW1 4HQ_x000d_"/>
    <s v="TW1 4HQ"/>
    <m/>
    <m/>
    <m/>
    <m/>
    <m/>
    <m/>
    <m/>
    <m/>
    <n v="0"/>
    <m/>
    <n v="1"/>
    <m/>
    <m/>
    <m/>
    <m/>
    <m/>
    <m/>
    <m/>
    <n v="1"/>
    <n v="1"/>
    <n v="0"/>
    <n v="0"/>
    <n v="0"/>
    <n v="0"/>
    <n v="0"/>
    <n v="0"/>
    <n v="0"/>
    <n v="1"/>
    <n v="1"/>
    <n v="0"/>
    <n v="0"/>
    <n v="0"/>
    <n v="0"/>
    <n v="0"/>
    <n v="516177"/>
    <n v="173221"/>
    <s v="TWR"/>
  </r>
  <r>
    <s v="17/0315/FUL"/>
    <x v="3"/>
    <m/>
    <d v="2018-06-12T00:00:00"/>
    <d v="2021-06-12T00:00:00"/>
    <m/>
    <m/>
    <x v="2"/>
    <x v="0"/>
    <m/>
    <s v="Part change of use of ground and first floor from B1 office use to C3  residential use to provide 2 x 2 bedroom duplex units.  Alterations and extension to facilitate the provision of additional B1 office use and C3 residential use at second floor level ("/>
    <s v="Willoughby House_x000d_439 Richmond Road_x000d_Twickenham_x000d_TW1 2AG_x000d_"/>
    <s v="TW1 2AG"/>
    <m/>
    <m/>
    <m/>
    <m/>
    <m/>
    <m/>
    <m/>
    <m/>
    <n v="0"/>
    <m/>
    <n v="3"/>
    <n v="1"/>
    <m/>
    <m/>
    <m/>
    <m/>
    <m/>
    <m/>
    <n v="4"/>
    <n v="3"/>
    <n v="1"/>
    <n v="0"/>
    <n v="0"/>
    <n v="0"/>
    <n v="0"/>
    <n v="0"/>
    <n v="0"/>
    <n v="4"/>
    <n v="0"/>
    <n v="0"/>
    <n v="1"/>
    <n v="1"/>
    <n v="1"/>
    <n v="1"/>
    <n v="517591"/>
    <n v="174434"/>
    <s v="TWR"/>
  </r>
  <r>
    <s v="17/0323/FUL"/>
    <x v="0"/>
    <m/>
    <d v="2018-03-22T00:00:00"/>
    <d v="2021-03-23T00:00:00"/>
    <d v="2020-03-31T00:00:00"/>
    <m/>
    <x v="0"/>
    <x v="0"/>
    <m/>
    <s v="Erection of a three-storey building to provide  4 two-bedroom residential units (Class C3) separate refuse facilities and altered parking layout."/>
    <s v="Courtyard Apartments_x000d_70B Hampton Road_x000d_Teddington_x000d__x000d_"/>
    <s v="TW11 0JX"/>
    <m/>
    <m/>
    <m/>
    <m/>
    <m/>
    <m/>
    <m/>
    <m/>
    <n v="0"/>
    <m/>
    <m/>
    <n v="4"/>
    <m/>
    <m/>
    <m/>
    <m/>
    <m/>
    <m/>
    <n v="4"/>
    <n v="0"/>
    <n v="4"/>
    <n v="0"/>
    <n v="0"/>
    <n v="0"/>
    <n v="0"/>
    <n v="0"/>
    <n v="0"/>
    <n v="4"/>
    <n v="0"/>
    <n v="4"/>
    <n v="0"/>
    <n v="0"/>
    <n v="0"/>
    <n v="0"/>
    <n v="514687"/>
    <n v="171290"/>
    <s v="FHH"/>
  </r>
  <r>
    <s v="17/0330/FUL"/>
    <x v="0"/>
    <m/>
    <d v="2017-08-07T00:00:00"/>
    <d v="2020-08-07T00:00:00"/>
    <d v="2018-03-20T00:00:00"/>
    <m/>
    <x v="0"/>
    <x v="0"/>
    <m/>
    <s v="1 no. 2 storey 6-bedroom dwellinghouse with rooms in the roof and 1 no. one storey with basement 5-bedroom dwelling house (following demolition of existing dwelling at No.58 Munster Road), and associated refuse/recycling store, cycle parking and parking a"/>
    <s v="58 Munster Road_x000d_Teddington_x000d_TW11 9LL"/>
    <s v="TW11 9LL"/>
    <m/>
    <m/>
    <m/>
    <n v="1"/>
    <m/>
    <m/>
    <m/>
    <m/>
    <n v="1"/>
    <m/>
    <m/>
    <m/>
    <m/>
    <m/>
    <n v="1"/>
    <n v="1"/>
    <m/>
    <m/>
    <n v="2"/>
    <n v="0"/>
    <n v="0"/>
    <n v="0"/>
    <n v="-1"/>
    <n v="1"/>
    <n v="1"/>
    <n v="0"/>
    <n v="0"/>
    <n v="1"/>
    <n v="0"/>
    <n v="1"/>
    <n v="0"/>
    <n v="0"/>
    <n v="0"/>
    <n v="0"/>
    <n v="517123"/>
    <n v="170663"/>
    <s v="HWI"/>
  </r>
  <r>
    <s v="17/0341/GPD13"/>
    <x v="1"/>
    <s v="PA"/>
    <d v="2017-04-24T00:00:00"/>
    <d v="2020-04-24T00:00:00"/>
    <m/>
    <m/>
    <x v="2"/>
    <x v="0"/>
    <m/>
    <s v="Change of use from retail (Use Class A1) to 1 residential unit (Use Class C3) with associated cycle and refuse provision."/>
    <s v="Teddington Garden Centre_x000d_Station Road_x000d_Teddington_x000d_TW11 9AA_x000d_"/>
    <s v="TW11 9AA"/>
    <m/>
    <m/>
    <m/>
    <m/>
    <m/>
    <m/>
    <m/>
    <m/>
    <n v="0"/>
    <m/>
    <m/>
    <m/>
    <n v="1"/>
    <m/>
    <m/>
    <m/>
    <m/>
    <m/>
    <n v="1"/>
    <n v="0"/>
    <n v="0"/>
    <n v="1"/>
    <n v="0"/>
    <n v="0"/>
    <n v="0"/>
    <n v="0"/>
    <n v="0"/>
    <n v="1"/>
    <n v="0"/>
    <n v="0"/>
    <n v="0.25"/>
    <n v="0.25"/>
    <n v="0.25"/>
    <n v="0.25"/>
    <n v="516015"/>
    <n v="170858"/>
    <s v="TED"/>
  </r>
  <r>
    <s v="17/0346/FUL"/>
    <x v="2"/>
    <m/>
    <d v="2017-08-31T00:00:00"/>
    <d v="2020-08-31T00:00:00"/>
    <m/>
    <m/>
    <x v="2"/>
    <x v="0"/>
    <m/>
    <s v="Subdivision of house (C3) to form 2 no. 2-bed flats (C3), ground floor infill side extension, to the rear of property, with windows to north elevation and hip to gable roof extension, rear facing dormer, including 2 No. front facing rooflights, following"/>
    <s v="49 Manor Road_x000d_Richmond_x000d_TW9 1YA"/>
    <s v="TW9 1YA"/>
    <m/>
    <m/>
    <m/>
    <n v="1"/>
    <m/>
    <m/>
    <m/>
    <m/>
    <n v="1"/>
    <m/>
    <m/>
    <n v="2"/>
    <m/>
    <m/>
    <m/>
    <m/>
    <m/>
    <m/>
    <n v="2"/>
    <n v="0"/>
    <n v="2"/>
    <n v="0"/>
    <n v="-1"/>
    <n v="0"/>
    <n v="0"/>
    <n v="0"/>
    <n v="0"/>
    <n v="1"/>
    <n v="0"/>
    <n v="0"/>
    <n v="0.25"/>
    <n v="0.25"/>
    <n v="0.25"/>
    <n v="0.25"/>
    <n v="519014"/>
    <n v="175279"/>
    <s v="NRW"/>
  </r>
  <r>
    <s v="17/0396/FUL"/>
    <x v="0"/>
    <m/>
    <d v="2017-06-05T00:00:00"/>
    <d v="2020-06-05T00:00:00"/>
    <d v="2019-02-01T00:00:00"/>
    <d v="2020-03-23T00:00:00"/>
    <x v="1"/>
    <x v="1"/>
    <m/>
    <s v="Demolition of existing garages and creation of 3 x 1bed 2person flats and 1 x 2bed 3-person bungalow with associated parking and landscaping."/>
    <s v="Garage Site_x000d_Craig Road_x000d_Ham_x000d__x000d_"/>
    <s v="TW10"/>
    <m/>
    <m/>
    <m/>
    <m/>
    <m/>
    <m/>
    <m/>
    <m/>
    <n v="0"/>
    <s v="Y"/>
    <n v="3"/>
    <n v="1"/>
    <m/>
    <m/>
    <m/>
    <m/>
    <m/>
    <n v="4"/>
    <n v="4"/>
    <n v="3"/>
    <n v="1"/>
    <n v="0"/>
    <n v="0"/>
    <n v="0"/>
    <n v="0"/>
    <n v="0"/>
    <n v="0"/>
    <n v="4"/>
    <n v="0"/>
    <n v="0"/>
    <n v="0"/>
    <n v="0"/>
    <n v="0"/>
    <n v="0"/>
    <n v="517438"/>
    <n v="171815"/>
    <m/>
  </r>
  <r>
    <s v="17/0460/FUL"/>
    <x v="2"/>
    <m/>
    <d v="2017-07-14T00:00:00"/>
    <d v="2020-07-14T00:00:00"/>
    <m/>
    <d v="2020-03-31T00:00:00"/>
    <x v="1"/>
    <x v="0"/>
    <m/>
    <s v="Reversion of 4no. flats to a single family dwellinghouse."/>
    <s v="45 Castelnau_x000d_Barnes_x000d_London_x000d_SW13 9RT"/>
    <s v="SW13 9RT"/>
    <n v="3"/>
    <m/>
    <m/>
    <m/>
    <n v="1"/>
    <m/>
    <m/>
    <m/>
    <n v="4"/>
    <m/>
    <m/>
    <m/>
    <m/>
    <m/>
    <m/>
    <m/>
    <n v="1"/>
    <m/>
    <n v="1"/>
    <n v="-3"/>
    <n v="0"/>
    <n v="0"/>
    <n v="0"/>
    <n v="-1"/>
    <n v="0"/>
    <n v="1"/>
    <n v="0"/>
    <n v="-3"/>
    <n v="-3"/>
    <n v="0"/>
    <n v="0"/>
    <n v="0"/>
    <n v="0"/>
    <n v="0"/>
    <n v="522418"/>
    <n v="176934"/>
    <s v="BAR"/>
  </r>
  <r>
    <s v="17/0600/FUL"/>
    <x v="1"/>
    <m/>
    <d v="2018-01-19T00:00:00"/>
    <d v="2021-01-19T00:00:00"/>
    <m/>
    <m/>
    <x v="2"/>
    <x v="0"/>
    <m/>
    <s v="Change of use from existing open hall (D1) into 2 x residential apartments (C3). _x000d_"/>
    <s v="2-4 _x000d_Heath Road_x000d_Twickenham_x000d_TW1 4BZ"/>
    <s v="TW1 4BZ"/>
    <m/>
    <m/>
    <m/>
    <m/>
    <m/>
    <m/>
    <m/>
    <m/>
    <n v="0"/>
    <m/>
    <n v="2"/>
    <m/>
    <m/>
    <m/>
    <m/>
    <m/>
    <m/>
    <m/>
    <n v="2"/>
    <n v="2"/>
    <n v="0"/>
    <n v="0"/>
    <n v="0"/>
    <n v="0"/>
    <n v="0"/>
    <n v="0"/>
    <n v="0"/>
    <n v="2"/>
    <n v="0"/>
    <n v="0"/>
    <n v="0.5"/>
    <n v="0.5"/>
    <n v="0.5"/>
    <n v="0.5"/>
    <n v="516126"/>
    <n v="173185"/>
    <s v="TWR"/>
  </r>
  <r>
    <s v="17/0733/FUL"/>
    <x v="2"/>
    <m/>
    <d v="2017-09-13T00:00:00"/>
    <d v="2020-09-13T00:00:00"/>
    <m/>
    <d v="2020-03-18T00:00:00"/>
    <x v="1"/>
    <x v="0"/>
    <m/>
    <s v="Alterations incorporating rear dormer, rooflights to front roofslope and external stairs to rear.  Alterations to create a 1-bed flat on the first floor, a 2-bed duplex flat on the second and third floor roof extension. Division of the rear roof terrace w"/>
    <s v="26 Colston Road_x000d_East Sheen_x000d_London_x000d_SW14 7PG"/>
    <s v="SW14 7PG"/>
    <m/>
    <m/>
    <n v="1"/>
    <m/>
    <m/>
    <m/>
    <m/>
    <m/>
    <n v="1"/>
    <m/>
    <n v="1"/>
    <n v="1"/>
    <m/>
    <m/>
    <m/>
    <m/>
    <m/>
    <m/>
    <n v="2"/>
    <n v="1"/>
    <n v="1"/>
    <n v="-1"/>
    <n v="0"/>
    <n v="0"/>
    <n v="0"/>
    <n v="0"/>
    <n v="0"/>
    <n v="1"/>
    <n v="1"/>
    <n v="0"/>
    <n v="0"/>
    <n v="0"/>
    <n v="0"/>
    <n v="0"/>
    <n v="520325"/>
    <n v="175316"/>
    <s v="EAS"/>
  </r>
  <r>
    <s v="17/0788/FUL"/>
    <x v="0"/>
    <m/>
    <d v="2017-11-17T00:00:00"/>
    <d v="2021-01-08T00:00:00"/>
    <m/>
    <m/>
    <x v="2"/>
    <x v="0"/>
    <m/>
    <s v="Demolition of lock up garages to provide 1 no. detached 4 bedroom dwellinghouse with associated parking, cycle and refuse stores, new boundary fence and hard and soft landscaping."/>
    <s v="High Wigsell_x000d_35 Twickenham Road_x000d_Teddington_x000d__x000d_"/>
    <s v="TW11"/>
    <m/>
    <m/>
    <m/>
    <m/>
    <m/>
    <m/>
    <m/>
    <m/>
    <n v="0"/>
    <m/>
    <m/>
    <m/>
    <m/>
    <n v="1"/>
    <m/>
    <m/>
    <m/>
    <m/>
    <n v="1"/>
    <n v="0"/>
    <n v="0"/>
    <n v="0"/>
    <n v="1"/>
    <n v="0"/>
    <n v="0"/>
    <n v="0"/>
    <n v="0"/>
    <n v="1"/>
    <n v="0"/>
    <n v="0"/>
    <n v="0.25"/>
    <n v="0.25"/>
    <n v="0.25"/>
    <n v="0.25"/>
    <n v="516399"/>
    <n v="171470"/>
    <s v="TED"/>
  </r>
  <r>
    <s v="17/0798/FUL"/>
    <x v="0"/>
    <m/>
    <d v="2017-12-01T00:00:00"/>
    <d v="2020-12-01T00:00:00"/>
    <m/>
    <m/>
    <x v="2"/>
    <x v="0"/>
    <m/>
    <s v="Demolition of the existing detached bungalow and all outbuildings on site together with infill of the existing ponds to facilitate the construction of a pair of four bedroom semi-detached houses with associated boundary treatment, car parking, bin storage"/>
    <s v="25 Cedar Avenue_x000d_Twickenham_x000d_TW2 7HD"/>
    <s v="TW2 7HD"/>
    <m/>
    <m/>
    <m/>
    <n v="1"/>
    <m/>
    <m/>
    <m/>
    <m/>
    <n v="1"/>
    <m/>
    <m/>
    <m/>
    <m/>
    <n v="2"/>
    <m/>
    <m/>
    <m/>
    <m/>
    <n v="2"/>
    <n v="0"/>
    <n v="0"/>
    <n v="0"/>
    <n v="1"/>
    <n v="0"/>
    <n v="0"/>
    <n v="0"/>
    <n v="0"/>
    <n v="1"/>
    <n v="0"/>
    <n v="0"/>
    <n v="0.25"/>
    <n v="0.25"/>
    <n v="0.25"/>
    <n v="0.25"/>
    <n v="514058"/>
    <n v="174409"/>
    <s v="WHI"/>
  </r>
  <r>
    <s v="17/0956/FUL"/>
    <x v="0"/>
    <m/>
    <d v="2017-09-14T00:00:00"/>
    <d v="2020-09-14T00:00:00"/>
    <d v="2019-01-14T00:00:00"/>
    <d v="2020-02-20T00:00:00"/>
    <x v="1"/>
    <x v="0"/>
    <m/>
    <s v="Proposed demolition of existing buildings and erection of residential-led mixed-use development and associated works."/>
    <s v="Rear Of_x000d_74 Church Road_x000d_Barnes_x000d_London_x000d_SW13 0DQ_x000d_"/>
    <s v="SW13 0DQ"/>
    <m/>
    <m/>
    <m/>
    <m/>
    <m/>
    <m/>
    <m/>
    <m/>
    <n v="0"/>
    <m/>
    <n v="2"/>
    <n v="4"/>
    <m/>
    <m/>
    <m/>
    <m/>
    <m/>
    <m/>
    <n v="6"/>
    <n v="2"/>
    <n v="4"/>
    <n v="0"/>
    <n v="0"/>
    <n v="0"/>
    <n v="0"/>
    <n v="0"/>
    <n v="0"/>
    <n v="6"/>
    <n v="6"/>
    <n v="0"/>
    <n v="0"/>
    <n v="0"/>
    <n v="0"/>
    <n v="0"/>
    <n v="522302"/>
    <n v="176537"/>
    <s v="BAR"/>
  </r>
  <r>
    <s v="17/1033/FUL"/>
    <x v="0"/>
    <m/>
    <d v="2017-09-19T00:00:00"/>
    <d v="2021-05-23T00:00:00"/>
    <m/>
    <m/>
    <x v="2"/>
    <x v="0"/>
    <m/>
    <s v="Demolition of Lockcorp House; erection of a part four, part five-storey building comprising  9 no. student cluster flats (49 study/bedrooms in total); three car parking spaces including one disabled space, ancillary cycle and refuse storage and landscapin"/>
    <s v="Lockcorp House _x000a_75 Norcutt Road_x000a_Twickenham_x000a_TW2 6SR"/>
    <s v="TW2 6SR"/>
    <m/>
    <m/>
    <m/>
    <m/>
    <m/>
    <m/>
    <m/>
    <m/>
    <n v="0"/>
    <m/>
    <m/>
    <m/>
    <m/>
    <n v="1"/>
    <n v="3"/>
    <n v="5"/>
    <m/>
    <m/>
    <n v="9"/>
    <n v="0"/>
    <n v="0"/>
    <n v="0"/>
    <n v="1"/>
    <n v="3"/>
    <n v="5"/>
    <n v="0"/>
    <n v="0"/>
    <n v="9"/>
    <n v="0"/>
    <n v="0"/>
    <n v="2.25"/>
    <n v="2.25"/>
    <n v="2.25"/>
    <n v="2.25"/>
    <n v="515337"/>
    <n v="173383"/>
    <s v="SOT"/>
  </r>
  <r>
    <s v="17/1139/GPD15"/>
    <x v="1"/>
    <s v="PA"/>
    <d v="2017-05-31T00:00:00"/>
    <d v="2020-05-31T00:00:00"/>
    <m/>
    <m/>
    <x v="2"/>
    <x v="0"/>
    <m/>
    <s v="Change of use of property from B1a (office use) to C3 (residential) to provide 1 no. 4 bedroom dwellinghouse"/>
    <s v="108 Sherland Road Twickenham "/>
    <s v="TW1 4HD"/>
    <m/>
    <m/>
    <m/>
    <m/>
    <m/>
    <m/>
    <m/>
    <m/>
    <n v="0"/>
    <m/>
    <m/>
    <m/>
    <m/>
    <n v="1"/>
    <m/>
    <m/>
    <m/>
    <m/>
    <n v="1"/>
    <n v="0"/>
    <n v="0"/>
    <n v="0"/>
    <n v="1"/>
    <n v="0"/>
    <n v="0"/>
    <n v="0"/>
    <n v="0"/>
    <n v="1"/>
    <n v="0"/>
    <n v="0.33333333333333331"/>
    <n v="0.33333333333333331"/>
    <n v="0.33333333333333331"/>
    <n v="0"/>
    <n v="0"/>
    <n v="516024"/>
    <n v="173277"/>
    <s v="TWR"/>
  </r>
  <r>
    <s v="17/1207/FUL"/>
    <x v="0"/>
    <m/>
    <d v="2017-10-24T00:00:00"/>
    <d v="2020-10-24T00:00:00"/>
    <d v="2018-10-01T00:00:00"/>
    <d v="2019-11-18T00:00:00"/>
    <x v="1"/>
    <x v="0"/>
    <m/>
    <s v="Redevelopment comprising ground floor Change of Use from MOT garage (B2) to a Dental Surgery (D1) and Office (B1); and replacement (over) of 1 no. 2-bed flat with 3 no. 2-bed flats; and associated landscaping."/>
    <s v="12 Princes Road_x000d_Kew_x000d_Richmond_x000d_TW9 3HP_x000d_"/>
    <s v="TW9 3HP"/>
    <m/>
    <n v="1"/>
    <m/>
    <m/>
    <m/>
    <m/>
    <m/>
    <m/>
    <n v="1"/>
    <m/>
    <m/>
    <n v="3"/>
    <m/>
    <m/>
    <m/>
    <m/>
    <m/>
    <m/>
    <n v="3"/>
    <n v="0"/>
    <n v="2"/>
    <n v="0"/>
    <n v="0"/>
    <n v="0"/>
    <n v="0"/>
    <n v="0"/>
    <n v="0"/>
    <n v="2"/>
    <n v="2"/>
    <n v="0"/>
    <n v="0"/>
    <n v="0"/>
    <n v="0"/>
    <n v="0"/>
    <n v="518953"/>
    <n v="176997"/>
    <s v="KWA"/>
  </r>
  <r>
    <s v="17/1285/GPD15"/>
    <x v="1"/>
    <s v="PA"/>
    <d v="2017-05-26T00:00:00"/>
    <d v="2021-12-08T00:00:00"/>
    <d v="2020-01-13T00:00:00"/>
    <m/>
    <x v="0"/>
    <x v="0"/>
    <m/>
    <s v="Change of use from B1 office to C3 residential."/>
    <s v="First Floor_x000d_300 - 302 Sandycombe Road_x000d_Richmond_x000d__x000d_"/>
    <s v="TW9 3NG"/>
    <m/>
    <m/>
    <m/>
    <m/>
    <m/>
    <m/>
    <m/>
    <m/>
    <n v="0"/>
    <m/>
    <m/>
    <n v="2"/>
    <m/>
    <m/>
    <m/>
    <m/>
    <m/>
    <m/>
    <n v="2"/>
    <n v="0"/>
    <n v="2"/>
    <n v="0"/>
    <n v="0"/>
    <n v="0"/>
    <n v="0"/>
    <n v="0"/>
    <n v="0"/>
    <n v="2"/>
    <n v="0"/>
    <n v="2"/>
    <n v="0"/>
    <n v="0"/>
    <n v="0"/>
    <n v="0"/>
    <n v="519061"/>
    <n v="176662"/>
    <s v="KWA"/>
  </r>
  <r>
    <s v="17/1286/VRC"/>
    <x v="0"/>
    <m/>
    <d v="2017-10-05T00:00:00"/>
    <d v="2017-12-09T00:00:00"/>
    <d v="2017-10-05T00:00:00"/>
    <d v="2019-08-19T00:00:00"/>
    <x v="1"/>
    <x v="1"/>
    <m/>
    <s v="Variation of approved drawing nos attached to 14/0914/FUL to allow for the development of Block B as two blocks and an increase in the overall number of units from 220 to 238 and minor changes to the riverside walkway._x000d_To allow changes to the internal lay"/>
    <s v="1 - 13 Ecko House &amp;  Flats 1 - 3, 13 Broom Road, Teddington Studios, Broom Road, Teddington"/>
    <s v="TW11"/>
    <m/>
    <m/>
    <m/>
    <m/>
    <m/>
    <m/>
    <m/>
    <m/>
    <n v="0"/>
    <s v="Y"/>
    <n v="4"/>
    <n v="11"/>
    <m/>
    <m/>
    <m/>
    <m/>
    <m/>
    <n v="15"/>
    <n v="15"/>
    <n v="4"/>
    <n v="11"/>
    <n v="0"/>
    <n v="0"/>
    <n v="0"/>
    <n v="0"/>
    <n v="0"/>
    <n v="0"/>
    <n v="15"/>
    <n v="15"/>
    <n v="0"/>
    <n v="0"/>
    <n v="0"/>
    <n v="0"/>
    <n v="0"/>
    <n v="516802"/>
    <n v="171333"/>
    <s v="TED"/>
  </r>
  <r>
    <s v="17/1286/VRC"/>
    <x v="0"/>
    <m/>
    <d v="2017-10-05T00:00:00"/>
    <d v="2017-12-09T00:00:00"/>
    <d v="2017-10-05T00:00:00"/>
    <d v="2019-12-06T00:00:00"/>
    <x v="1"/>
    <x v="0"/>
    <m/>
    <s v="Variation of approved drawing nos attached to 14/0914/FUL to allow for the development of Block B as two blocks and an increase in the overall number of units from 220 to 238 and minor changes to the riverside walkway._x000d_To allow changes to the internal lay"/>
    <s v="1 - 94 Camera House, (5 Pinewood Gardens), Teddington Studios, Broom Road, Teddington"/>
    <s v="TW11"/>
    <m/>
    <m/>
    <m/>
    <m/>
    <m/>
    <m/>
    <m/>
    <m/>
    <n v="0"/>
    <m/>
    <n v="15"/>
    <n v="55"/>
    <n v="23"/>
    <n v="0"/>
    <m/>
    <m/>
    <m/>
    <m/>
    <n v="93"/>
    <n v="15"/>
    <n v="55"/>
    <n v="23"/>
    <n v="0"/>
    <n v="0"/>
    <n v="0"/>
    <n v="0"/>
    <n v="0"/>
    <n v="93"/>
    <n v="93"/>
    <n v="0"/>
    <n v="0"/>
    <n v="0"/>
    <n v="0"/>
    <n v="0"/>
    <n v="516802"/>
    <n v="171333"/>
    <s v="TED"/>
  </r>
  <r>
    <s v="17/1286/VRC"/>
    <x v="0"/>
    <m/>
    <d v="2017-10-05T00:00:00"/>
    <d v="2017-12-09T00:00:00"/>
    <d v="2017-10-05T00:00:00"/>
    <d v="2019-04-26T00:00:00"/>
    <x v="1"/>
    <x v="0"/>
    <m/>
    <s v="Variation of approved drawing nos attached to 14/0914/FUL to allow for the development of Block B as two blocks and an increase in the overall number of units from 220 to 238 and minor changes to the riverside walkway._x000d_To allow changes to the internal lay"/>
    <s v="Haymarket House, Teddington Studios, Broom Road, Teddington_x000a__x000a_"/>
    <s v="TW11"/>
    <m/>
    <m/>
    <m/>
    <m/>
    <m/>
    <m/>
    <m/>
    <m/>
    <n v="0"/>
    <m/>
    <n v="8"/>
    <n v="10"/>
    <n v="29"/>
    <m/>
    <m/>
    <m/>
    <m/>
    <m/>
    <n v="47"/>
    <n v="8"/>
    <n v="10"/>
    <n v="29"/>
    <n v="0"/>
    <n v="0"/>
    <n v="0"/>
    <n v="0"/>
    <n v="0"/>
    <n v="47"/>
    <n v="47"/>
    <n v="0"/>
    <n v="0"/>
    <n v="0"/>
    <n v="0"/>
    <n v="0"/>
    <n v="516802"/>
    <n v="171333"/>
    <s v="TED"/>
  </r>
  <r>
    <s v="17/1286/VRC"/>
    <x v="0"/>
    <m/>
    <d v="2017-10-05T00:00:00"/>
    <d v="2017-12-09T00:00:00"/>
    <d v="2017-10-05T00:00:00"/>
    <d v="2020-05-15T00:00:00"/>
    <x v="0"/>
    <x v="0"/>
    <m/>
    <s v="Variation of approved drawing nos attached to 14/0914/FUL to allow for the development of Block B as two blocks and an increase in the overall number of units from 220 to 238 and minor changes to the riverside walkway._x000d_To allow changes to the internal lay"/>
    <s v="7 - 11 Broom Road, Teddington Studios, Broom Road, Teddington_x000a__x000a_"/>
    <s v="TW11"/>
    <m/>
    <m/>
    <m/>
    <m/>
    <m/>
    <m/>
    <m/>
    <m/>
    <n v="0"/>
    <m/>
    <m/>
    <m/>
    <m/>
    <n v="6"/>
    <m/>
    <m/>
    <m/>
    <m/>
    <n v="6"/>
    <n v="0"/>
    <n v="0"/>
    <n v="0"/>
    <n v="6"/>
    <n v="0"/>
    <n v="0"/>
    <n v="0"/>
    <n v="0"/>
    <n v="6"/>
    <n v="0"/>
    <n v="6"/>
    <n v="0"/>
    <n v="0"/>
    <n v="0"/>
    <n v="0"/>
    <n v="516802"/>
    <n v="171333"/>
    <s v="TED"/>
  </r>
  <r>
    <s v="17/1390/FUL"/>
    <x v="0"/>
    <m/>
    <d v="2018-11-15T00:00:00"/>
    <d v="2022-05-14T00:00:00"/>
    <m/>
    <m/>
    <x v="2"/>
    <x v="0"/>
    <m/>
    <s v="Demolition of builders storage building and erection of one bedroomed  2 storey detached dwellinghouse with basement."/>
    <s v="Land Adjacent To No 1_x000d_South Western Road_x000d_Twickenham_x000d__x000d_"/>
    <s v="TW1 1LG"/>
    <m/>
    <m/>
    <m/>
    <m/>
    <m/>
    <m/>
    <m/>
    <m/>
    <n v="0"/>
    <m/>
    <n v="1"/>
    <m/>
    <m/>
    <m/>
    <m/>
    <m/>
    <m/>
    <m/>
    <n v="1"/>
    <n v="1"/>
    <n v="0"/>
    <n v="0"/>
    <n v="0"/>
    <n v="0"/>
    <n v="0"/>
    <n v="0"/>
    <n v="0"/>
    <n v="1"/>
    <n v="0"/>
    <n v="0"/>
    <n v="0.25"/>
    <n v="0.25"/>
    <n v="0.25"/>
    <n v="0.25"/>
    <n v="516598"/>
    <n v="174330"/>
    <s v="STM"/>
  </r>
  <r>
    <s v="17/1453/FUL"/>
    <x v="1"/>
    <m/>
    <d v="2018-04-24T00:00:00"/>
    <d v="2021-04-24T00:00:00"/>
    <d v="2019-10-03T00:00:00"/>
    <m/>
    <x v="0"/>
    <x v="0"/>
    <m/>
    <s v="Change of use of premises to live/work unit (mixed C3/B1(c) (sui generis)).  First floor extension. Erection of timber screening to existing roof terrace. Alterations to existing elevations."/>
    <s v="100 Colne Road_x000d_Twickenham_x000d_TW2 6QE_x000d_"/>
    <s v="TW2 6QE"/>
    <m/>
    <m/>
    <m/>
    <m/>
    <m/>
    <m/>
    <m/>
    <m/>
    <n v="0"/>
    <m/>
    <n v="1"/>
    <m/>
    <m/>
    <m/>
    <m/>
    <m/>
    <m/>
    <m/>
    <n v="1"/>
    <n v="1"/>
    <n v="0"/>
    <n v="0"/>
    <n v="0"/>
    <n v="0"/>
    <n v="0"/>
    <n v="0"/>
    <n v="0"/>
    <n v="1"/>
    <n v="0"/>
    <n v="1"/>
    <n v="0"/>
    <n v="0"/>
    <n v="0"/>
    <n v="0"/>
    <n v="515313"/>
    <n v="173179"/>
    <s v="SOT"/>
  </r>
  <r>
    <s v="17/1550/FUL"/>
    <x v="0"/>
    <m/>
    <d v="2018-07-09T00:00:00"/>
    <d v="2021-07-09T00:00:00"/>
    <m/>
    <m/>
    <x v="2"/>
    <x v="0"/>
    <m/>
    <s v="Demolition of existing building and erection of part two storey/part four storey building to provide 9 residential flats (6 x one bed, 3 x two bed) and new basement level to facilitate provision of underground parking and associated hard and soft landscap"/>
    <s v="The Firs_x000d_Church Grove_x000d_Hampton Wick_x000d_Kingston Upon Thames_x000d_KT1 4AL_x000d_"/>
    <s v="KT1 4AL"/>
    <m/>
    <m/>
    <n v="1"/>
    <m/>
    <m/>
    <m/>
    <m/>
    <m/>
    <n v="1"/>
    <m/>
    <n v="6"/>
    <n v="3"/>
    <m/>
    <m/>
    <m/>
    <m/>
    <m/>
    <m/>
    <n v="9"/>
    <n v="6"/>
    <n v="3"/>
    <n v="-1"/>
    <n v="0"/>
    <n v="0"/>
    <n v="0"/>
    <n v="0"/>
    <n v="0"/>
    <n v="8"/>
    <n v="0"/>
    <n v="0"/>
    <n v="2"/>
    <n v="2"/>
    <n v="2"/>
    <n v="2"/>
    <n v="517393"/>
    <n v="169491"/>
    <s v="HWI"/>
  </r>
  <r>
    <s v="17/1621/FUL"/>
    <x v="1"/>
    <m/>
    <d v="2017-10-09T00:00:00"/>
    <d v="2021-04-03T00:00:00"/>
    <d v="2019-09-05T00:00:00"/>
    <d v="2019-10-29T00:00:00"/>
    <x v="1"/>
    <x v="0"/>
    <m/>
    <s v="Conversion of First Floor Offices (B1) to Residential (C3) and Remodelling of Second Floor Flat."/>
    <s v="3 Union Court_x000d_Sheen Road_x000d_Richmond_x000d__x000d_"/>
    <s v="TW9"/>
    <m/>
    <m/>
    <m/>
    <m/>
    <m/>
    <m/>
    <m/>
    <m/>
    <n v="0"/>
    <m/>
    <n v="1"/>
    <m/>
    <m/>
    <m/>
    <m/>
    <m/>
    <m/>
    <m/>
    <n v="1"/>
    <n v="1"/>
    <n v="0"/>
    <n v="0"/>
    <n v="0"/>
    <n v="0"/>
    <n v="0"/>
    <n v="0"/>
    <n v="0"/>
    <n v="1"/>
    <n v="1"/>
    <n v="0"/>
    <n v="0"/>
    <n v="0"/>
    <n v="0"/>
    <n v="0"/>
    <n v="518053"/>
    <n v="174903"/>
    <s v="SRW"/>
  </r>
  <r>
    <s v="17/1782/FUL"/>
    <x v="0"/>
    <m/>
    <d v="2019-01-14T00:00:00"/>
    <d v="2022-01-14T00:00:00"/>
    <m/>
    <m/>
    <x v="2"/>
    <x v="0"/>
    <m/>
    <s v="Demolition of existing two-storey detached dwelling with basement, and construction of new three-storey detached dwelling with basement."/>
    <s v="8 Atbara Road_x000d_Teddington_x000d_TW11 9PD"/>
    <s v="TW11 9PD"/>
    <m/>
    <n v="1"/>
    <m/>
    <m/>
    <m/>
    <m/>
    <m/>
    <m/>
    <n v="1"/>
    <m/>
    <m/>
    <m/>
    <m/>
    <m/>
    <n v="1"/>
    <m/>
    <m/>
    <m/>
    <n v="1"/>
    <n v="0"/>
    <n v="-1"/>
    <n v="0"/>
    <n v="0"/>
    <n v="1"/>
    <n v="0"/>
    <n v="0"/>
    <n v="0"/>
    <n v="0"/>
    <n v="0"/>
    <n v="0"/>
    <n v="0"/>
    <n v="0"/>
    <n v="0"/>
    <n v="0"/>
    <n v="516874"/>
    <n v="170756"/>
    <s v="HWI"/>
  </r>
  <r>
    <s v="17/1937/FUL"/>
    <x v="1"/>
    <m/>
    <d v="2018-09-13T00:00:00"/>
    <d v="2021-09-13T00:00:00"/>
    <d v="2019-10-01T00:00:00"/>
    <m/>
    <x v="0"/>
    <x v="0"/>
    <m/>
    <s v="Demolition of the existing coach houses to allow for the erection of two dwellinghouses (1x 2b 4p and 1x 2b 3p) with internal cycle and refuse/recycle storages."/>
    <s v="2 - 3 Stable Mews_x000d_Twickenham_x000d__x000d_"/>
    <s v="TW1 4DN"/>
    <m/>
    <m/>
    <m/>
    <m/>
    <m/>
    <m/>
    <m/>
    <m/>
    <n v="0"/>
    <m/>
    <m/>
    <n v="2"/>
    <m/>
    <m/>
    <m/>
    <m/>
    <m/>
    <m/>
    <n v="2"/>
    <n v="0"/>
    <n v="2"/>
    <n v="0"/>
    <n v="0"/>
    <n v="0"/>
    <n v="0"/>
    <n v="0"/>
    <n v="0"/>
    <n v="2"/>
    <n v="0"/>
    <n v="2"/>
    <n v="0"/>
    <n v="0"/>
    <n v="0"/>
    <n v="0"/>
    <n v="515790"/>
    <n v="173166"/>
    <s v="SOT"/>
  </r>
  <r>
    <s v="17/1996/FUL"/>
    <x v="0"/>
    <m/>
    <d v="2017-11-28T00:00:00"/>
    <d v="2020-11-28T00:00:00"/>
    <d v="2019-02-01T00:00:00"/>
    <m/>
    <x v="0"/>
    <x v="0"/>
    <m/>
    <s v="Demolition of existing outbuildings and construction of 2 No. detached dwellinghouses."/>
    <s v="49 Clifford Avenue_x000d_East Sheen_x000d_London_x000d_SW14 7BW"/>
    <s v="SW14 7BW"/>
    <m/>
    <m/>
    <m/>
    <m/>
    <m/>
    <m/>
    <m/>
    <m/>
    <n v="0"/>
    <m/>
    <m/>
    <m/>
    <m/>
    <n v="2"/>
    <m/>
    <m/>
    <m/>
    <m/>
    <n v="2"/>
    <n v="0"/>
    <n v="0"/>
    <n v="0"/>
    <n v="2"/>
    <n v="0"/>
    <n v="0"/>
    <n v="0"/>
    <n v="0"/>
    <n v="2"/>
    <n v="0"/>
    <n v="2"/>
    <n v="0"/>
    <n v="0"/>
    <n v="0"/>
    <n v="0"/>
    <n v="519840"/>
    <n v="175428"/>
    <s v="NRW"/>
  </r>
  <r>
    <s v="17/2314/FUL"/>
    <x v="0"/>
    <m/>
    <d v="2018-04-26T00:00:00"/>
    <d v="2021-04-26T00:00:00"/>
    <m/>
    <m/>
    <x v="2"/>
    <x v="0"/>
    <m/>
    <s v="Demolition of the existing two storey detached house and replacement with a new  built three storey detached house with basement with associated hard and soft landscaping."/>
    <s v="34 Courtlands Avenue_x000d_Hampton_x000d_TW12 3NT"/>
    <s v="TW12 3NT"/>
    <m/>
    <m/>
    <m/>
    <n v="1"/>
    <m/>
    <m/>
    <m/>
    <m/>
    <n v="1"/>
    <m/>
    <m/>
    <m/>
    <m/>
    <m/>
    <n v="1"/>
    <m/>
    <m/>
    <m/>
    <n v="1"/>
    <n v="0"/>
    <n v="0"/>
    <n v="0"/>
    <n v="-1"/>
    <n v="1"/>
    <n v="0"/>
    <n v="0"/>
    <n v="0"/>
    <n v="0"/>
    <n v="0"/>
    <n v="0"/>
    <n v="0"/>
    <n v="0"/>
    <n v="0"/>
    <n v="0"/>
    <n v="512725"/>
    <n v="170606"/>
    <s v="HNN"/>
  </r>
  <r>
    <s v="17/2488/FUL"/>
    <x v="0"/>
    <m/>
    <d v="2017-08-25T00:00:00"/>
    <d v="2021-04-06T00:00:00"/>
    <d v="2018-12-01T00:00:00"/>
    <m/>
    <x v="0"/>
    <x v="0"/>
    <m/>
    <s v="Replacement dwellinghouse with associated landscaping, boundary treatment and summer house."/>
    <s v="32 Fife Road_x000d_East Sheen_x000d_London_x000d_SW14 7EL"/>
    <s v="SW14 7EL"/>
    <m/>
    <m/>
    <m/>
    <m/>
    <n v="1"/>
    <m/>
    <m/>
    <m/>
    <n v="1"/>
    <m/>
    <m/>
    <m/>
    <m/>
    <m/>
    <m/>
    <n v="1"/>
    <m/>
    <m/>
    <n v="1"/>
    <n v="0"/>
    <n v="0"/>
    <n v="0"/>
    <n v="0"/>
    <n v="-1"/>
    <n v="1"/>
    <n v="0"/>
    <n v="0"/>
    <n v="0"/>
    <n v="0"/>
    <n v="0"/>
    <n v="0"/>
    <n v="0"/>
    <n v="0"/>
    <n v="0"/>
    <n v="520119"/>
    <n v="174521"/>
    <s v="EAS"/>
  </r>
  <r>
    <s v="17/2532/GPD15"/>
    <x v="1"/>
    <s v="PA"/>
    <d v="2017-08-09T00:00:00"/>
    <d v="2020-08-09T00:00:00"/>
    <m/>
    <m/>
    <x v="2"/>
    <x v="0"/>
    <m/>
    <s v="Prior approval for the change of use from office B1(a) to residential (C3) in the form of 5 no. units."/>
    <s v="The Coach House 273A Sandycombe Road Richmond TW9 3LU"/>
    <s v="TW9 3LU"/>
    <m/>
    <m/>
    <m/>
    <m/>
    <m/>
    <m/>
    <m/>
    <m/>
    <n v="0"/>
    <m/>
    <n v="5"/>
    <m/>
    <m/>
    <m/>
    <m/>
    <m/>
    <m/>
    <m/>
    <n v="5"/>
    <n v="5"/>
    <n v="0"/>
    <n v="0"/>
    <n v="0"/>
    <n v="0"/>
    <n v="0"/>
    <n v="0"/>
    <n v="0"/>
    <n v="5"/>
    <n v="0"/>
    <n v="0"/>
    <n v="1.25"/>
    <n v="1.25"/>
    <n v="1.25"/>
    <n v="1.25"/>
    <n v="519113"/>
    <n v="176411"/>
    <s v="KWA"/>
  </r>
  <r>
    <s v="17/2534/FUL"/>
    <x v="2"/>
    <m/>
    <d v="2018-02-22T00:00:00"/>
    <d v="2021-02-22T00:00:00"/>
    <d v="2019-03-01T00:00:00"/>
    <d v="2020-03-25T00:00:00"/>
    <x v="1"/>
    <x v="0"/>
    <m/>
    <s v="Creation of a single storey rear and side extension and conversion of the two lower flats and upper maisonette into a single dwelling house"/>
    <s v="1 Royston Road_x000d_Richmond_x000d__x000d_"/>
    <s v="TW10 6LT"/>
    <n v="2"/>
    <n v="1"/>
    <m/>
    <m/>
    <m/>
    <m/>
    <m/>
    <m/>
    <n v="3"/>
    <m/>
    <m/>
    <m/>
    <m/>
    <m/>
    <n v="1"/>
    <m/>
    <m/>
    <m/>
    <n v="1"/>
    <n v="-2"/>
    <n v="-1"/>
    <n v="0"/>
    <n v="0"/>
    <n v="1"/>
    <n v="0"/>
    <n v="0"/>
    <n v="0"/>
    <n v="-2"/>
    <n v="-2"/>
    <n v="0"/>
    <n v="0"/>
    <n v="0"/>
    <n v="0"/>
    <n v="0"/>
    <n v="518396"/>
    <n v="174632"/>
    <s v="SRW"/>
  </r>
  <r>
    <s v="17/2586/FUL"/>
    <x v="2"/>
    <m/>
    <d v="2017-09-27T00:00:00"/>
    <d v="2020-09-27T00:00:00"/>
    <m/>
    <m/>
    <x v="2"/>
    <x v="0"/>
    <m/>
    <s v="Change of use from 2 no. flats back to a single family dwelling house."/>
    <s v="First Floor Flat_x000d_18 Percival Road_x000d_East Sheen_x000d_London_x000d_SW14 7QE_x000d_"/>
    <s v="SW14 7QE"/>
    <n v="2"/>
    <m/>
    <m/>
    <m/>
    <m/>
    <m/>
    <m/>
    <m/>
    <n v="2"/>
    <m/>
    <m/>
    <m/>
    <n v="1"/>
    <m/>
    <m/>
    <m/>
    <m/>
    <m/>
    <n v="1"/>
    <n v="-2"/>
    <n v="0"/>
    <n v="1"/>
    <n v="0"/>
    <n v="0"/>
    <n v="0"/>
    <n v="0"/>
    <n v="0"/>
    <n v="-1"/>
    <n v="0"/>
    <n v="0"/>
    <n v="-0.25"/>
    <n v="-0.25"/>
    <n v="-0.25"/>
    <n v="-0.25"/>
    <n v="520088"/>
    <n v="175029"/>
    <s v="EAS"/>
  </r>
  <r>
    <s v="17/2597/GPD15"/>
    <x v="1"/>
    <s v="PA"/>
    <d v="2017-08-30T00:00:00"/>
    <d v="2020-08-30T00:00:00"/>
    <m/>
    <m/>
    <x v="2"/>
    <x v="0"/>
    <m/>
    <s v="Conversion of East and West House from B1(a) offices to 1 x 2 bed house (C3) (West House) and 2 x 2 bed flats (C3) (East House)."/>
    <s v="West House 108 And East House 109_x000d_South Worple Way_x000d_East Sheen_x000d_London_x000d__x000d_"/>
    <s v="SW14 8ND"/>
    <m/>
    <m/>
    <m/>
    <m/>
    <m/>
    <m/>
    <m/>
    <m/>
    <n v="0"/>
    <m/>
    <m/>
    <n v="3"/>
    <m/>
    <m/>
    <m/>
    <m/>
    <m/>
    <m/>
    <n v="3"/>
    <n v="0"/>
    <n v="3"/>
    <n v="0"/>
    <n v="0"/>
    <n v="0"/>
    <n v="0"/>
    <n v="0"/>
    <n v="0"/>
    <n v="3"/>
    <n v="0"/>
    <n v="0"/>
    <n v="0.75"/>
    <n v="0.75"/>
    <n v="0.75"/>
    <n v="0.75"/>
    <n v="520541"/>
    <n v="175760"/>
    <s v="EAS"/>
  </r>
  <r>
    <s v="17/2680/FUL"/>
    <x v="0"/>
    <m/>
    <d v="2017-12-11T00:00:00"/>
    <d v="2021-03-14T00:00:00"/>
    <m/>
    <m/>
    <x v="2"/>
    <x v="0"/>
    <m/>
    <s v="Demolition of existing detached house and erection of 3no. new residential units comprising 2x 4 bedroom semi detached houses and 1x detached 5 bedroom house, together with associated landscaping and parking"/>
    <s v="4 Warwick Close_x000d_Hampton_x000d_TW12 2TY"/>
    <s v="TW12 2TY"/>
    <m/>
    <m/>
    <m/>
    <n v="1"/>
    <m/>
    <m/>
    <m/>
    <m/>
    <n v="1"/>
    <m/>
    <m/>
    <m/>
    <m/>
    <n v="2"/>
    <n v="1"/>
    <m/>
    <m/>
    <m/>
    <n v="3"/>
    <n v="0"/>
    <n v="0"/>
    <n v="0"/>
    <n v="1"/>
    <n v="1"/>
    <n v="0"/>
    <n v="0"/>
    <n v="0"/>
    <n v="2"/>
    <n v="0"/>
    <n v="0"/>
    <n v="0.5"/>
    <n v="0.5"/>
    <n v="0.5"/>
    <n v="0.5"/>
    <n v="514169"/>
    <n v="170167"/>
    <s v="HTN"/>
  </r>
  <r>
    <s v="17/2693/GPD15"/>
    <x v="1"/>
    <s v="PA"/>
    <d v="2017-09-08T00:00:00"/>
    <d v="2020-09-08T00:00:00"/>
    <m/>
    <m/>
    <x v="2"/>
    <x v="0"/>
    <m/>
    <s v="Change of use from Class B1(a) office to Class C3 residential."/>
    <s v="246 Upper Richmond Road West_x000d_East Sheen_x000d_London_x000d_SW14 8AG_x000d_"/>
    <s v="SW14 8AG"/>
    <m/>
    <m/>
    <m/>
    <m/>
    <m/>
    <m/>
    <m/>
    <m/>
    <n v="0"/>
    <m/>
    <n v="1"/>
    <m/>
    <m/>
    <m/>
    <m/>
    <m/>
    <m/>
    <m/>
    <n v="1"/>
    <n v="1"/>
    <n v="0"/>
    <n v="0"/>
    <n v="0"/>
    <n v="0"/>
    <n v="0"/>
    <n v="0"/>
    <n v="0"/>
    <n v="1"/>
    <n v="0"/>
    <n v="0"/>
    <n v="0.25"/>
    <n v="0.25"/>
    <n v="0.25"/>
    <n v="0.25"/>
    <n v="520531"/>
    <n v="175416"/>
    <s v="EAS"/>
  </r>
  <r>
    <s v="17/2769/FUL"/>
    <x v="0"/>
    <m/>
    <d v="2018-04-13T00:00:00"/>
    <d v="2021-04-13T00:00:00"/>
    <d v="2018-11-30T00:00:00"/>
    <m/>
    <x v="0"/>
    <x v="0"/>
    <m/>
    <s v="Demolition of existing detached dwelling and construction of a new 2 storey, 5 bedroom dwelling."/>
    <s v="54 Sandy Lane_x000d_Petersham_x000d_Richmond_x000d_TW10 7EL_x000d_"/>
    <s v="TW10 7EL"/>
    <m/>
    <m/>
    <n v="1"/>
    <m/>
    <m/>
    <m/>
    <m/>
    <m/>
    <n v="1"/>
    <m/>
    <m/>
    <m/>
    <m/>
    <m/>
    <n v="1"/>
    <m/>
    <m/>
    <m/>
    <n v="1"/>
    <n v="0"/>
    <n v="0"/>
    <n v="-1"/>
    <n v="0"/>
    <n v="1"/>
    <n v="0"/>
    <n v="0"/>
    <n v="0"/>
    <n v="0"/>
    <n v="0"/>
    <n v="0"/>
    <n v="0"/>
    <n v="0"/>
    <n v="0"/>
    <n v="0"/>
    <n v="517655"/>
    <n v="172610"/>
    <s v="HPR"/>
  </r>
  <r>
    <s v="17/2779/NMA"/>
    <x v="0"/>
    <m/>
    <d v="2018-03-09T00:00:00"/>
    <d v="2021-03-09T00:00:00"/>
    <d v="2016-05-02T00:00:00"/>
    <d v="2020-03-31T00:00:00"/>
    <x v="1"/>
    <x v="0"/>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m/>
    <m/>
    <n v="4"/>
    <n v="6"/>
    <m/>
    <m/>
    <m/>
    <m/>
    <n v="10"/>
    <n v="0"/>
    <n v="0"/>
    <n v="4"/>
    <n v="6"/>
    <n v="0"/>
    <n v="0"/>
    <n v="0"/>
    <n v="0"/>
    <n v="10"/>
    <n v="10"/>
    <n v="0"/>
    <n v="0"/>
    <n v="0"/>
    <n v="0"/>
    <n v="0"/>
    <n v="518534"/>
    <n v="171320"/>
    <s v="HPR"/>
  </r>
  <r>
    <s v="17/2779/NMA"/>
    <x v="0"/>
    <m/>
    <d v="2018-03-09T00:00:00"/>
    <d v="2021-03-09T00:00:00"/>
    <d v="2016-05-02T00:00:00"/>
    <d v="2020-03-31T00:00:00"/>
    <x v="1"/>
    <x v="0"/>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n v="1"/>
    <n v="4"/>
    <n v="2"/>
    <m/>
    <m/>
    <m/>
    <m/>
    <m/>
    <n v="7"/>
    <n v="1"/>
    <n v="4"/>
    <n v="2"/>
    <n v="0"/>
    <n v="0"/>
    <n v="0"/>
    <n v="0"/>
    <n v="0"/>
    <n v="7"/>
    <n v="7"/>
    <n v="0"/>
    <n v="0"/>
    <n v="0"/>
    <n v="0"/>
    <n v="0"/>
    <n v="518534"/>
    <n v="171320"/>
    <s v="HPR"/>
  </r>
  <r>
    <s v="17/2872/FUL"/>
    <x v="0"/>
    <m/>
    <d v="2019-05-30T00:00:00"/>
    <d v="2022-05-20T00:00:00"/>
    <m/>
    <m/>
    <x v="2"/>
    <x v="0"/>
    <m/>
    <s v="33 Wensleydale Road Hampton TW12 2LP"/>
    <s v="Erection of a one and a half storey, three-bedroom house in the rear garden of 33 (sited to rear of 35-35a) Wensleydale Road, with accommodation at basement level, associated hard and soft landscaping, 4 no.parking, refuse/recycling and cycle stores."/>
    <s v="TW12 2LP"/>
    <m/>
    <m/>
    <m/>
    <m/>
    <m/>
    <m/>
    <m/>
    <m/>
    <n v="0"/>
    <m/>
    <m/>
    <m/>
    <n v="1"/>
    <m/>
    <m/>
    <m/>
    <m/>
    <m/>
    <n v="1"/>
    <n v="0"/>
    <n v="0"/>
    <n v="1"/>
    <n v="0"/>
    <n v="0"/>
    <n v="0"/>
    <n v="0"/>
    <n v="0"/>
    <n v="1"/>
    <n v="0"/>
    <n v="0"/>
    <n v="0.25"/>
    <n v="0.25"/>
    <n v="0.25"/>
    <n v="0.25"/>
    <n v="513537"/>
    <n v="170046"/>
    <s v="HTN"/>
  </r>
  <r>
    <s v="17/2939/FUL"/>
    <x v="1"/>
    <m/>
    <d v="2017-11-09T00:00:00"/>
    <d v="2020-11-09T00:00:00"/>
    <d v="2018-09-04T00:00:00"/>
    <m/>
    <x v="0"/>
    <x v="0"/>
    <m/>
    <s v="Part conversion of rear shop unit and single storey side/rear extension to form a studio flat._x000d_"/>
    <s v="54 White Hart Lane_x000d_Barnes_x000d_London_x000d_SW13 0PZ_x000d_"/>
    <s v="SW13 0PZ"/>
    <m/>
    <m/>
    <m/>
    <m/>
    <m/>
    <m/>
    <m/>
    <m/>
    <n v="0"/>
    <m/>
    <n v="1"/>
    <m/>
    <m/>
    <m/>
    <m/>
    <m/>
    <m/>
    <m/>
    <n v="1"/>
    <n v="1"/>
    <n v="0"/>
    <n v="0"/>
    <n v="0"/>
    <n v="0"/>
    <n v="0"/>
    <n v="0"/>
    <n v="0"/>
    <n v="1"/>
    <n v="0"/>
    <n v="1"/>
    <n v="0"/>
    <n v="0"/>
    <n v="0"/>
    <n v="0"/>
    <n v="521310"/>
    <n v="175864"/>
    <s v="MBC"/>
  </r>
  <r>
    <s v="17/2957/FUL"/>
    <x v="2"/>
    <m/>
    <d v="2017-12-20T00:00:00"/>
    <d v="2020-12-20T00:00:00"/>
    <m/>
    <m/>
    <x v="2"/>
    <x v="0"/>
    <m/>
    <s v="Formation of additional floor of accommodation in the form of a mansard style roof extension to facilitate the conversion of existing first floor 3 bedroom flat into 2x1 bedroom flats and provision of 2x1 bedroom flats at second floor level through the ma"/>
    <s v="4A New Broadway_x000d_Hampton Hill_x000d_Hampton_x000d_TW12 1JG_x000d_"/>
    <s v="TW12 1JG"/>
    <m/>
    <m/>
    <n v="1"/>
    <m/>
    <m/>
    <m/>
    <m/>
    <m/>
    <n v="1"/>
    <m/>
    <n v="4"/>
    <m/>
    <m/>
    <m/>
    <m/>
    <m/>
    <m/>
    <m/>
    <n v="4"/>
    <n v="4"/>
    <n v="0"/>
    <n v="-1"/>
    <n v="0"/>
    <n v="0"/>
    <n v="0"/>
    <n v="0"/>
    <n v="0"/>
    <n v="3"/>
    <n v="0"/>
    <n v="0"/>
    <n v="0.75"/>
    <n v="0.75"/>
    <n v="0.75"/>
    <n v="0.75"/>
    <n v="514558"/>
    <n v="171264"/>
    <s v="FHH"/>
  </r>
  <r>
    <s v="17/2995/FUL"/>
    <x v="1"/>
    <m/>
    <d v="2018-04-24T00:00:00"/>
    <d v="2021-04-24T00:00:00"/>
    <d v="2019-01-31T00:00:00"/>
    <d v="2019-04-10T00:00:00"/>
    <x v="1"/>
    <x v="0"/>
    <m/>
    <s v="Change of use from a House in Multiple Occupation (Use Class C4) to create three self-contained flats (Use Class C3).  Installation of rear conservation rooflight, side ground floor window and replacement windows."/>
    <s v="24 Larkfield Road_x000d_Richmond_x000d__x000d_"/>
    <s v="TW9 2PF"/>
    <n v="1"/>
    <m/>
    <m/>
    <m/>
    <n v="1"/>
    <m/>
    <m/>
    <m/>
    <n v="2"/>
    <m/>
    <n v="1"/>
    <n v="2"/>
    <m/>
    <m/>
    <m/>
    <m/>
    <m/>
    <m/>
    <n v="3"/>
    <n v="0"/>
    <n v="2"/>
    <n v="0"/>
    <n v="0"/>
    <n v="-1"/>
    <n v="0"/>
    <n v="0"/>
    <n v="0"/>
    <n v="1"/>
    <n v="1"/>
    <n v="0"/>
    <n v="0"/>
    <n v="0"/>
    <n v="0"/>
    <n v="0"/>
    <n v="518267"/>
    <n v="175282"/>
    <s v="NRW"/>
  </r>
  <r>
    <s v="17/3001/GPD16"/>
    <x v="1"/>
    <s v="PA"/>
    <d v="2017-09-27T00:00:00"/>
    <d v="2021-06-07T00:00:00"/>
    <m/>
    <m/>
    <x v="2"/>
    <x v="0"/>
    <m/>
    <s v="Change of use from B8 (storage) to C3 (residential use) to create a 1 bedroom unit."/>
    <s v="Unit 3 Plough Lane Teddington_x000a__x000a_"/>
    <s v="TW11 9BN"/>
    <m/>
    <m/>
    <m/>
    <m/>
    <m/>
    <m/>
    <m/>
    <m/>
    <n v="0"/>
    <m/>
    <n v="1"/>
    <m/>
    <m/>
    <m/>
    <m/>
    <m/>
    <m/>
    <n v="0"/>
    <n v="1"/>
    <n v="1"/>
    <n v="0"/>
    <n v="0"/>
    <n v="0"/>
    <n v="0"/>
    <n v="0"/>
    <n v="0"/>
    <n v="0"/>
    <n v="1"/>
    <n v="0"/>
    <n v="0.5"/>
    <n v="0.5"/>
    <n v="0"/>
    <n v="0"/>
    <n v="0"/>
    <n v="516215"/>
    <n v="171077"/>
    <s v="TED"/>
  </r>
  <r>
    <s v="17/3003/GPD16"/>
    <x v="1"/>
    <s v="PA"/>
    <d v="2017-09-27T00:00:00"/>
    <d v="2021-06-07T00:00:00"/>
    <m/>
    <m/>
    <x v="2"/>
    <x v="0"/>
    <m/>
    <s v="Change of use from B8 (storage) to C3 (residential) to create 2 Studio units."/>
    <s v="Unit 4 To 5A_x000d_Plough Lane_x000d_Teddington_x000d__x000d_"/>
    <s v="TW11 9BN"/>
    <m/>
    <m/>
    <m/>
    <m/>
    <m/>
    <m/>
    <m/>
    <m/>
    <n v="0"/>
    <m/>
    <n v="2"/>
    <m/>
    <m/>
    <m/>
    <m/>
    <m/>
    <m/>
    <n v="0"/>
    <n v="2"/>
    <n v="2"/>
    <n v="0"/>
    <n v="0"/>
    <n v="0"/>
    <n v="0"/>
    <n v="0"/>
    <n v="0"/>
    <n v="0"/>
    <n v="2"/>
    <n v="0"/>
    <n v="0.5"/>
    <n v="0.5"/>
    <n v="0"/>
    <n v="0"/>
    <n v="0"/>
    <n v="516224"/>
    <n v="171078"/>
    <s v="TED"/>
  </r>
  <r>
    <s v="17/3054/FUL"/>
    <x v="0"/>
    <m/>
    <d v="2018-10-30T00:00:00"/>
    <d v="2021-10-30T00:00:00"/>
    <m/>
    <m/>
    <x v="2"/>
    <x v="0"/>
    <m/>
    <s v="Demolition of existing garages and erection of a pair of two-storey, 3-bedroom semi-detached houses (2 no.), with associated landscaping and 4 off-street parking bays."/>
    <s v="Garage Site _x000d_Marys Terrace_x000d_Twickenham_x000d_TW1 3JB"/>
    <s v="TW1 3JB"/>
    <m/>
    <m/>
    <m/>
    <m/>
    <m/>
    <m/>
    <m/>
    <m/>
    <n v="0"/>
    <m/>
    <m/>
    <m/>
    <n v="2"/>
    <m/>
    <m/>
    <m/>
    <m/>
    <m/>
    <n v="2"/>
    <n v="0"/>
    <n v="0"/>
    <n v="2"/>
    <n v="0"/>
    <n v="0"/>
    <n v="0"/>
    <n v="0"/>
    <n v="0"/>
    <n v="2"/>
    <n v="0"/>
    <n v="0"/>
    <n v="0.5"/>
    <n v="0.5"/>
    <n v="0.5"/>
    <n v="0.5"/>
    <n v="516182"/>
    <n v="173653"/>
    <s v="TWR"/>
  </r>
  <r>
    <s v="17/3077/FUL"/>
    <x v="0"/>
    <m/>
    <d v="2018-03-15T00:00:00"/>
    <d v="2021-03-15T00:00:00"/>
    <d v="2020-05-04T00:00:00"/>
    <m/>
    <x v="2"/>
    <x v="0"/>
    <m/>
    <s v="Erection of a 3 storey dwellinghouse with accommodation at basement level, associated landscaping works and rear outbuilding for garage."/>
    <s v="4 Church Street_x000d_Twickenham_x000d_TW1 3NJ"/>
    <s v="TW1 3NJ"/>
    <m/>
    <m/>
    <m/>
    <m/>
    <m/>
    <m/>
    <m/>
    <m/>
    <n v="0"/>
    <m/>
    <m/>
    <m/>
    <m/>
    <n v="1"/>
    <m/>
    <m/>
    <m/>
    <m/>
    <n v="1"/>
    <n v="0"/>
    <n v="0"/>
    <n v="0"/>
    <n v="1"/>
    <n v="0"/>
    <n v="0"/>
    <n v="0"/>
    <n v="0"/>
    <n v="1"/>
    <n v="0"/>
    <n v="1"/>
    <n v="0"/>
    <n v="0"/>
    <n v="0"/>
    <n v="0"/>
    <n v="516426"/>
    <n v="173349"/>
    <s v="TWR"/>
  </r>
  <r>
    <s v="17/3132/FUL"/>
    <x v="0"/>
    <m/>
    <d v="2018-10-16T00:00:00"/>
    <d v="2021-10-16T00:00:00"/>
    <d v="2019-02-05T00:00:00"/>
    <d v="2020-03-31T00:00:00"/>
    <x v="1"/>
    <x v="0"/>
    <m/>
    <s v="Demolition of existing garage and construction of a two-storey, 3-bedroom house, with accommodation in the roof space. Formation of new vehicular access and 1 off-street parking space in front on no.22."/>
    <s v="22 Vivienne Close_x000a_Twickenham_x000a_TW1 2JX"/>
    <s v="TW1 2JX"/>
    <m/>
    <m/>
    <m/>
    <m/>
    <m/>
    <m/>
    <m/>
    <m/>
    <n v="0"/>
    <m/>
    <m/>
    <m/>
    <n v="1"/>
    <m/>
    <m/>
    <m/>
    <m/>
    <m/>
    <n v="1"/>
    <n v="0"/>
    <n v="0"/>
    <n v="1"/>
    <n v="0"/>
    <n v="0"/>
    <n v="0"/>
    <n v="0"/>
    <n v="0"/>
    <n v="1"/>
    <n v="1"/>
    <n v="0"/>
    <n v="0"/>
    <n v="0"/>
    <n v="0"/>
    <n v="0"/>
    <n v="517531"/>
    <n v="174067"/>
    <s v="TWR"/>
  </r>
  <r>
    <s v="17/3265/FUL"/>
    <x v="0"/>
    <m/>
    <d v="2018-01-15T00:00:00"/>
    <d v="2021-01-15T00:00:00"/>
    <m/>
    <m/>
    <x v="2"/>
    <x v="0"/>
    <m/>
    <s v="Demolition of existing detached house and erection of a new detached single family dwellinghouse."/>
    <s v="Lestock House_x000d_73B Castelnau_x000d_Barnes_x000d_London_x000d_SW13 9RT_x000d_"/>
    <s v="SW13 9RT"/>
    <m/>
    <m/>
    <n v="1"/>
    <m/>
    <m/>
    <m/>
    <m/>
    <m/>
    <n v="1"/>
    <m/>
    <m/>
    <m/>
    <m/>
    <m/>
    <n v="1"/>
    <m/>
    <m/>
    <m/>
    <n v="1"/>
    <n v="0"/>
    <n v="0"/>
    <n v="-1"/>
    <n v="0"/>
    <n v="1"/>
    <n v="0"/>
    <n v="0"/>
    <n v="0"/>
    <n v="0"/>
    <n v="0"/>
    <n v="0"/>
    <n v="0"/>
    <n v="0"/>
    <n v="0"/>
    <n v="0"/>
    <n v="522475"/>
    <n v="177141"/>
    <s v="BAR"/>
  </r>
  <r>
    <s v="17/3347/FUL"/>
    <x v="0"/>
    <m/>
    <d v="2018-07-25T00:00:00"/>
    <d v="2021-07-25T00:00:00"/>
    <d v="2018-11-01T00:00:00"/>
    <d v="2019-12-02T00:00:00"/>
    <x v="1"/>
    <x v="0"/>
    <m/>
    <s v="Erection of a pair of four-bedroom semi-detached dwellings together with landscaping, following demolition of existing hall building (use class D2)."/>
    <s v="12 Westfields Avenue_x000d_Barnes_x000d_London_x000d_SW13 0AU"/>
    <s v="SW13 0AU"/>
    <m/>
    <m/>
    <m/>
    <m/>
    <m/>
    <m/>
    <m/>
    <m/>
    <n v="0"/>
    <m/>
    <m/>
    <m/>
    <m/>
    <n v="2"/>
    <m/>
    <m/>
    <m/>
    <m/>
    <n v="2"/>
    <n v="0"/>
    <n v="0"/>
    <n v="0"/>
    <n v="2"/>
    <n v="0"/>
    <n v="0"/>
    <n v="0"/>
    <n v="0"/>
    <n v="2"/>
    <n v="2"/>
    <n v="0"/>
    <n v="0"/>
    <n v="0"/>
    <n v="0"/>
    <n v="0"/>
    <n v="521397"/>
    <n v="175828"/>
    <s v="MBC"/>
  </r>
  <r>
    <s v="17/3402/GPD16"/>
    <x v="1"/>
    <s v="PA"/>
    <d v="2017-11-03T00:00:00"/>
    <d v="2020-11-03T00:00:00"/>
    <m/>
    <m/>
    <x v="2"/>
    <x v="0"/>
    <m/>
    <s v="Change of use from B8 (Storage) to C3 (Residential) to create 1 no. studio flat."/>
    <s v="Unit 1_x000d_Plough Lane_x000d_Teddington_x000d__x000d_"/>
    <s v="TW11"/>
    <m/>
    <m/>
    <m/>
    <m/>
    <m/>
    <m/>
    <m/>
    <m/>
    <n v="0"/>
    <m/>
    <n v="1"/>
    <m/>
    <m/>
    <m/>
    <m/>
    <m/>
    <m/>
    <m/>
    <n v="1"/>
    <n v="1"/>
    <n v="0"/>
    <n v="0"/>
    <n v="0"/>
    <n v="0"/>
    <n v="0"/>
    <n v="0"/>
    <n v="0"/>
    <n v="1"/>
    <n v="0"/>
    <n v="0"/>
    <n v="0.25"/>
    <n v="0.25"/>
    <n v="0.25"/>
    <n v="0.25"/>
    <n v="516208"/>
    <n v="171077"/>
    <s v="TED"/>
  </r>
  <r>
    <s v="17/3404/FUL"/>
    <x v="1"/>
    <m/>
    <d v="2018-02-01T00:00:00"/>
    <d v="2021-02-02T00:00:00"/>
    <m/>
    <m/>
    <x v="2"/>
    <x v="0"/>
    <m/>
    <s v="Erection of a two storey side and single storey rear extension and change of existing C3(residential) use at first floor to facilitate the provision of B1(a) office floorspace with associated hard and soft landscaping, bin and cycle storage and 2 car park"/>
    <s v="91 Stanley Road_x000d_Teddington_x000d_TW11 8UB"/>
    <s v="TW11 8UB"/>
    <n v="1"/>
    <m/>
    <m/>
    <m/>
    <m/>
    <m/>
    <m/>
    <m/>
    <n v="1"/>
    <m/>
    <m/>
    <m/>
    <m/>
    <m/>
    <m/>
    <m/>
    <m/>
    <m/>
    <n v="0"/>
    <n v="-1"/>
    <n v="0"/>
    <n v="0"/>
    <n v="0"/>
    <n v="0"/>
    <n v="0"/>
    <n v="0"/>
    <n v="0"/>
    <n v="-1"/>
    <n v="0"/>
    <n v="0"/>
    <n v="-0.25"/>
    <n v="-0.25"/>
    <n v="-0.25"/>
    <n v="-0.25"/>
    <n v="515091"/>
    <n v="171518"/>
    <s v="FHH"/>
  </r>
  <r>
    <s v="17/3590/FUL"/>
    <x v="0"/>
    <m/>
    <d v="2018-07-26T00:00:00"/>
    <d v="2021-07-26T00:00:00"/>
    <m/>
    <m/>
    <x v="2"/>
    <x v="0"/>
    <m/>
    <s v="Demolition of the existing garages. Erection of 1 x 2 bed single storey house and 1 x 3 bed single storey house with basement with associated hard and soft landscaping, refuse and cycle stores."/>
    <s v="Garages Rear Of 48-52_x000d_Anlaby Road_x000d_Teddington_x000d__x000d_"/>
    <s v="TW11 0PP"/>
    <m/>
    <m/>
    <m/>
    <m/>
    <m/>
    <m/>
    <m/>
    <m/>
    <n v="0"/>
    <m/>
    <m/>
    <n v="1"/>
    <n v="1"/>
    <m/>
    <m/>
    <m/>
    <m/>
    <m/>
    <n v="2"/>
    <n v="0"/>
    <n v="1"/>
    <n v="1"/>
    <n v="0"/>
    <n v="0"/>
    <n v="0"/>
    <n v="0"/>
    <n v="0"/>
    <n v="2"/>
    <n v="0"/>
    <n v="0"/>
    <n v="0.5"/>
    <n v="0.5"/>
    <n v="0.5"/>
    <n v="0.5"/>
    <n v="514975"/>
    <n v="171285"/>
    <s v="FHH"/>
  </r>
  <r>
    <s v="17/3591/FUL"/>
    <x v="2"/>
    <m/>
    <d v="2018-10-12T00:00:00"/>
    <d v="2021-10-12T00:00:00"/>
    <m/>
    <d v="2020-03-31T00:00:00"/>
    <x v="1"/>
    <x v="0"/>
    <m/>
    <s v="Erection of external rear steps with railings to the property, new door on first floor side elevation to the rear (first floor) and proposed flues to the front elevation to accommodate the conversion of the existing three bedroom flat into 2x1 bed (1 pers"/>
    <s v="94A High Street_x000d_Whitton_x000d_Twickenham_x000d_TW2 7LN_x000d_"/>
    <s v="TW2 7LN"/>
    <m/>
    <m/>
    <n v="1"/>
    <m/>
    <m/>
    <m/>
    <m/>
    <m/>
    <n v="1"/>
    <m/>
    <n v="2"/>
    <m/>
    <m/>
    <m/>
    <m/>
    <m/>
    <m/>
    <m/>
    <n v="2"/>
    <n v="2"/>
    <n v="0"/>
    <n v="-1"/>
    <n v="0"/>
    <n v="0"/>
    <n v="0"/>
    <n v="0"/>
    <n v="0"/>
    <n v="1"/>
    <n v="1"/>
    <n v="0"/>
    <n v="0"/>
    <n v="0"/>
    <n v="0"/>
    <n v="0"/>
    <n v="514174"/>
    <n v="173697"/>
    <s v="WHI"/>
  </r>
  <r>
    <s v="17/3610/FUL"/>
    <x v="3"/>
    <m/>
    <d v="2018-03-23T00:00:00"/>
    <d v="2021-03-23T00:00:00"/>
    <m/>
    <m/>
    <x v="2"/>
    <x v="0"/>
    <m/>
    <s v="Partial demolition of existing buildings, refurbishment of  2  x commercial units (A2 use Class) on ground floor. Partial new build extensions to the roof in addition to ground, first and second floor extensions to the rear of the site to provide 2 x 2-be"/>
    <s v="67 - 69 Barnes High Street_x000d_Barnes_x000d_London_x000d__x000d_"/>
    <s v="SW13 9LD"/>
    <n v="1"/>
    <n v="2"/>
    <m/>
    <m/>
    <m/>
    <m/>
    <m/>
    <m/>
    <n v="3"/>
    <m/>
    <n v="5"/>
    <n v="2"/>
    <m/>
    <m/>
    <m/>
    <m/>
    <m/>
    <m/>
    <n v="7"/>
    <n v="4"/>
    <n v="0"/>
    <n v="0"/>
    <n v="0"/>
    <n v="0"/>
    <n v="0"/>
    <n v="0"/>
    <n v="0"/>
    <n v="4"/>
    <n v="0"/>
    <n v="1.3333333333333333"/>
    <n v="1.3333333333333333"/>
    <n v="1.3333333333333333"/>
    <n v="0"/>
    <n v="0"/>
    <n v="521762"/>
    <n v="176415"/>
    <s v="BAR"/>
  </r>
  <r>
    <s v="17/3667/FUL"/>
    <x v="0"/>
    <m/>
    <d v="2018-04-25T00:00:00"/>
    <d v="2021-04-25T00:00:00"/>
    <d v="2020-03-02T00:00:00"/>
    <m/>
    <x v="0"/>
    <x v="0"/>
    <m/>
    <s v="Demolition of existing staff accommodation caravans and storage barn and erection of replacement grooms accommodation."/>
    <s v="Manor Farm Riding School_x000d_Petersham Road_x000d_Petersham_x000d_Richmond_x000d_TW10 7AH_x000d_"/>
    <s v="TW10 7AH"/>
    <m/>
    <m/>
    <m/>
    <m/>
    <m/>
    <m/>
    <m/>
    <m/>
    <n v="0"/>
    <m/>
    <m/>
    <m/>
    <n v="1"/>
    <m/>
    <m/>
    <m/>
    <m/>
    <m/>
    <n v="1"/>
    <n v="0"/>
    <n v="0"/>
    <n v="1"/>
    <n v="0"/>
    <n v="0"/>
    <n v="0"/>
    <n v="0"/>
    <n v="0"/>
    <n v="1"/>
    <n v="0"/>
    <n v="1"/>
    <n v="0"/>
    <n v="0"/>
    <n v="0"/>
    <n v="0"/>
    <n v="517808"/>
    <n v="173353"/>
    <s v="HPR"/>
  </r>
  <r>
    <s v="17/3696/GPD16"/>
    <x v="1"/>
    <s v="PA"/>
    <d v="2017-12-22T00:00:00"/>
    <d v="2020-12-22T00:00:00"/>
    <m/>
    <m/>
    <x v="2"/>
    <x v="0"/>
    <m/>
    <s v="Change of use of premises from B8 (warehouse/distrubtion) to C3 (residential - 6 x 1 bed flats)"/>
    <s v="1A St Leonards Road_x000d_East Sheen_x000d_London_x000d_SW14 7LY_x000d_"/>
    <s v="SW14 7LY"/>
    <m/>
    <m/>
    <m/>
    <m/>
    <m/>
    <m/>
    <m/>
    <m/>
    <n v="0"/>
    <m/>
    <n v="6"/>
    <m/>
    <m/>
    <m/>
    <m/>
    <m/>
    <m/>
    <m/>
    <n v="6"/>
    <n v="6"/>
    <n v="0"/>
    <n v="0"/>
    <n v="0"/>
    <n v="0"/>
    <n v="0"/>
    <n v="0"/>
    <n v="0"/>
    <n v="6"/>
    <n v="0"/>
    <n v="0"/>
    <n v="1.5"/>
    <n v="1.5"/>
    <n v="1.5"/>
    <n v="1.5"/>
    <n v="520442"/>
    <n v="175588"/>
    <s v="EAS"/>
  </r>
  <r>
    <s v="17/3795/GPD15"/>
    <x v="1"/>
    <s v="PA"/>
    <d v="2017-12-11T00:00:00"/>
    <d v="2020-12-11T00:00:00"/>
    <m/>
    <m/>
    <x v="2"/>
    <x v="0"/>
    <m/>
    <s v="Change of use from Offices (B1) to Residential (C3)."/>
    <s v="25 Church Road_x000d_Teddington_x000d_TW11 8PF_x000d_"/>
    <s v="TW11 8PF"/>
    <m/>
    <m/>
    <m/>
    <m/>
    <m/>
    <m/>
    <m/>
    <m/>
    <n v="0"/>
    <m/>
    <m/>
    <n v="1"/>
    <n v="1"/>
    <m/>
    <m/>
    <m/>
    <m/>
    <m/>
    <n v="2"/>
    <n v="0"/>
    <n v="1"/>
    <n v="1"/>
    <n v="0"/>
    <n v="0"/>
    <n v="0"/>
    <n v="0"/>
    <n v="0"/>
    <n v="2"/>
    <n v="0"/>
    <n v="0"/>
    <n v="0.5"/>
    <n v="0.5"/>
    <n v="0.5"/>
    <n v="0.5"/>
    <n v="515664"/>
    <n v="171121"/>
    <s v="TED"/>
  </r>
  <r>
    <s v="17/4005/FUL"/>
    <x v="3"/>
    <m/>
    <d v="2020-03-05T00:00:00"/>
    <d v="2023-03-05T00:00:00"/>
    <m/>
    <m/>
    <x v="2"/>
    <x v="0"/>
    <m/>
    <s v="Installation of new shopfront, new front access door, new windows to front and rear facades, alterations to and replacement of existing fenestration, removal of external staircase at rear ground and first floor level, provision of bike store and removal o"/>
    <s v="51 Kew Road_x000d_Richmond_x000d_TW9 2NQ"/>
    <s v="TW9 2NQ"/>
    <n v="1"/>
    <m/>
    <m/>
    <m/>
    <m/>
    <m/>
    <m/>
    <m/>
    <n v="1"/>
    <m/>
    <n v="2"/>
    <m/>
    <m/>
    <m/>
    <m/>
    <m/>
    <m/>
    <m/>
    <n v="2"/>
    <n v="1"/>
    <n v="0"/>
    <n v="0"/>
    <n v="0"/>
    <n v="0"/>
    <n v="0"/>
    <n v="0"/>
    <n v="0"/>
    <n v="1"/>
    <n v="0"/>
    <n v="0"/>
    <n v="0.25"/>
    <n v="0.25"/>
    <n v="0.25"/>
    <n v="0.25"/>
    <n v="518109"/>
    <n v="175300"/>
    <s v="SRW"/>
  </r>
  <r>
    <s v="17/4014/FUL"/>
    <x v="1"/>
    <m/>
    <d v="2018-11-30T00:00:00"/>
    <d v="2022-03-19T00:00:00"/>
    <m/>
    <m/>
    <x v="2"/>
    <x v="0"/>
    <m/>
    <s v="Change of use of part front ground floor A5(hot food takeaways) use to C3(residential) use to facilitate the conversion of existing 3 bed maisonette above shop into 2 x 2 bed (2B3P) flats. Change of use of part rear ground floor rear from A5(retail) to C"/>
    <s v="126 Heath Road_x000d_Twickenham_x000d_TW1 4BN_x000d_"/>
    <s v="TW1 4BN"/>
    <m/>
    <m/>
    <n v="1"/>
    <m/>
    <m/>
    <m/>
    <m/>
    <m/>
    <n v="1"/>
    <m/>
    <n v="1"/>
    <n v="2"/>
    <m/>
    <m/>
    <m/>
    <m/>
    <m/>
    <m/>
    <n v="3"/>
    <n v="1"/>
    <n v="2"/>
    <n v="-1"/>
    <n v="0"/>
    <n v="0"/>
    <n v="0"/>
    <n v="0"/>
    <n v="0"/>
    <n v="2"/>
    <n v="0"/>
    <n v="0"/>
    <n v="0.5"/>
    <n v="0.5"/>
    <n v="0.5"/>
    <n v="0.5"/>
    <n v="515746"/>
    <n v="173156"/>
    <s v="SOT"/>
  </r>
  <r>
    <s v="17/4015/FUL"/>
    <x v="0"/>
    <m/>
    <d v="2018-10-03T00:00:00"/>
    <d v="2021-10-03T00:00:00"/>
    <m/>
    <m/>
    <x v="2"/>
    <x v="0"/>
    <m/>
    <s v="Erection of 2no. dwellings with associated cycle parking and refuse storage."/>
    <s v="Land To Rear Of 34 - 40 The Quadrant Richmond_x000a__x000a_"/>
    <s v="TW9 1DN"/>
    <m/>
    <m/>
    <m/>
    <m/>
    <m/>
    <m/>
    <m/>
    <m/>
    <n v="0"/>
    <m/>
    <m/>
    <n v="2"/>
    <m/>
    <m/>
    <m/>
    <m/>
    <m/>
    <m/>
    <n v="2"/>
    <n v="0"/>
    <n v="2"/>
    <n v="0"/>
    <n v="0"/>
    <n v="0"/>
    <n v="0"/>
    <n v="0"/>
    <n v="0"/>
    <n v="2"/>
    <n v="0"/>
    <n v="0"/>
    <n v="0.5"/>
    <n v="0.5"/>
    <n v="0.5"/>
    <n v="0.5"/>
    <n v="518028"/>
    <n v="175050"/>
    <s v="SRW"/>
  </r>
  <r>
    <s v="17/4114/PS192"/>
    <x v="1"/>
    <s v="PA"/>
    <d v="2017-12-28T00:00:00"/>
    <d v="2020-12-28T00:00:00"/>
    <m/>
    <m/>
    <x v="2"/>
    <x v="0"/>
    <m/>
    <s v="Change of use from Class C4 (House in Multiple Occupation) to C3 (residential) to provide 1 x 3 bed flat"/>
    <s v="35A Broad Street_x000d_Teddington_x000d_TW11 8QZ_x000d_"/>
    <s v="TW11 8QZ"/>
    <m/>
    <m/>
    <n v="1"/>
    <m/>
    <m/>
    <m/>
    <m/>
    <m/>
    <n v="1"/>
    <m/>
    <m/>
    <m/>
    <n v="1"/>
    <m/>
    <m/>
    <m/>
    <m/>
    <m/>
    <n v="1"/>
    <n v="0"/>
    <n v="0"/>
    <n v="0"/>
    <n v="0"/>
    <n v="0"/>
    <n v="0"/>
    <n v="0"/>
    <n v="0"/>
    <n v="0"/>
    <n v="0"/>
    <n v="0"/>
    <n v="0"/>
    <n v="0"/>
    <n v="0"/>
    <n v="0"/>
    <n v="515625"/>
    <n v="170998"/>
    <s v="TED"/>
  </r>
  <r>
    <s v="17/4122/FUL"/>
    <x v="0"/>
    <m/>
    <d v="2018-12-21T00:00:00"/>
    <d v="2021-12-21T00:00:00"/>
    <m/>
    <m/>
    <x v="2"/>
    <x v="0"/>
    <m/>
    <s v="Demolition of garage and the erection of a three-storey two-bedroom detached dwelling with associated landscaping. (Re-consultation required for the following reason: Building line adjusted following a further site survey to accurately record the location"/>
    <s v="Land Adjacent To 93 Elm Bank Gardens Barnes"/>
    <s v="SW13 0NX"/>
    <m/>
    <m/>
    <m/>
    <m/>
    <m/>
    <m/>
    <m/>
    <m/>
    <n v="0"/>
    <m/>
    <m/>
    <n v="1"/>
    <m/>
    <m/>
    <m/>
    <m/>
    <m/>
    <m/>
    <n v="1"/>
    <n v="0"/>
    <n v="1"/>
    <n v="0"/>
    <n v="0"/>
    <n v="0"/>
    <n v="0"/>
    <n v="0"/>
    <n v="0"/>
    <n v="1"/>
    <n v="0"/>
    <n v="0"/>
    <n v="0.25"/>
    <n v="0.25"/>
    <n v="0.25"/>
    <n v="0.25"/>
    <n v="521350"/>
    <n v="176123"/>
    <s v="MBC"/>
  </r>
  <r>
    <s v="17/4238/FUL"/>
    <x v="0"/>
    <m/>
    <d v="2018-02-23T00:00:00"/>
    <d v="2021-02-26T00:00:00"/>
    <d v="2019-02-13T00:00:00"/>
    <d v="2019-10-30T00:00:00"/>
    <x v="1"/>
    <x v="4"/>
    <m/>
    <s v="Demolition of the existing bungalow and construction of a new 6 bedroom detached house, to include external hard and soft landscaping to the front and rear, to be used as a children's home."/>
    <s v="105 Queens Road_x000d_Teddington_x000d_TW11 0LZ"/>
    <s v="TW11 0LZ"/>
    <m/>
    <m/>
    <n v="1"/>
    <m/>
    <m/>
    <m/>
    <m/>
    <m/>
    <n v="1"/>
    <m/>
    <m/>
    <m/>
    <m/>
    <m/>
    <m/>
    <n v="1"/>
    <m/>
    <m/>
    <n v="1"/>
    <n v="0"/>
    <n v="0"/>
    <n v="-1"/>
    <n v="0"/>
    <n v="0"/>
    <n v="1"/>
    <n v="0"/>
    <n v="0"/>
    <n v="0"/>
    <n v="0"/>
    <n v="0"/>
    <n v="0"/>
    <n v="0"/>
    <n v="0"/>
    <n v="0"/>
    <n v="515649"/>
    <n v="170638"/>
    <s v="TED"/>
  </r>
  <r>
    <s v="17/4268/FUL"/>
    <x v="0"/>
    <m/>
    <d v="2018-05-09T00:00:00"/>
    <d v="2021-05-09T00:00:00"/>
    <d v="2019-03-01T00:00:00"/>
    <m/>
    <x v="0"/>
    <x v="0"/>
    <m/>
    <s v="Demolition of existing garages and construction of a new part subterranean split level part two storey dwelling house, new landscaping to surrounding amenity space."/>
    <s v="41 Lonsdale Road_x000d_Barnes_x000d_London_x000d__x000d_"/>
    <s v="SW13 9JR"/>
    <m/>
    <m/>
    <m/>
    <m/>
    <m/>
    <m/>
    <m/>
    <m/>
    <n v="0"/>
    <m/>
    <m/>
    <m/>
    <n v="1"/>
    <m/>
    <m/>
    <m/>
    <m/>
    <m/>
    <n v="1"/>
    <n v="0"/>
    <n v="0"/>
    <n v="1"/>
    <n v="0"/>
    <n v="0"/>
    <n v="0"/>
    <n v="0"/>
    <n v="0"/>
    <n v="1"/>
    <n v="0"/>
    <n v="1"/>
    <n v="0"/>
    <n v="0"/>
    <n v="0"/>
    <n v="0"/>
    <n v="522397"/>
    <n v="177790"/>
    <s v="BAR"/>
  </r>
  <r>
    <s v="17/4292/FUL"/>
    <x v="4"/>
    <m/>
    <d v="2018-01-25T00:00:00"/>
    <d v="2021-01-25T00:00:00"/>
    <m/>
    <m/>
    <x v="2"/>
    <x v="0"/>
    <m/>
    <s v="Proposed roof and side extension to the existing two storey residential building to provide three new apartment units and to increase the size of four of the existing units. Alterations to elevations including balconies at first and second floor."/>
    <s v="Cliveden House_x000d_Victoria Villas_x000d_Richmond_x000d_TW9 2JX_x000d_"/>
    <s v="TW9 2JX"/>
    <m/>
    <m/>
    <m/>
    <m/>
    <m/>
    <m/>
    <m/>
    <m/>
    <n v="0"/>
    <m/>
    <n v="1"/>
    <n v="2"/>
    <m/>
    <m/>
    <m/>
    <m/>
    <m/>
    <m/>
    <n v="3"/>
    <n v="1"/>
    <n v="2"/>
    <n v="0"/>
    <n v="0"/>
    <n v="0"/>
    <n v="0"/>
    <n v="0"/>
    <n v="0"/>
    <n v="3"/>
    <n v="0"/>
    <n v="0"/>
    <n v="0.75"/>
    <n v="0.75"/>
    <n v="0.75"/>
    <n v="0.75"/>
    <n v="518831"/>
    <n v="175436"/>
    <s v="NRW"/>
  </r>
  <r>
    <s v="17/4303/FUL"/>
    <x v="4"/>
    <m/>
    <d v="2018-07-20T00:00:00"/>
    <d v="2021-07-20T00:00:00"/>
    <m/>
    <d v="2020-07-07T00:00:00"/>
    <x v="0"/>
    <x v="0"/>
    <m/>
    <s v="Erection of a second floor roof extension to create a. two-bed flat with roof terraces"/>
    <s v="16 Elmtree Road Teddington_x000a__x000a_"/>
    <s v="TW11 8ST"/>
    <m/>
    <m/>
    <m/>
    <m/>
    <m/>
    <m/>
    <m/>
    <m/>
    <n v="0"/>
    <m/>
    <m/>
    <n v="1"/>
    <m/>
    <m/>
    <m/>
    <m/>
    <m/>
    <m/>
    <n v="1"/>
    <n v="0"/>
    <n v="1"/>
    <n v="0"/>
    <n v="0"/>
    <n v="0"/>
    <n v="0"/>
    <n v="0"/>
    <n v="0"/>
    <n v="1"/>
    <n v="0"/>
    <n v="1"/>
    <n v="0"/>
    <n v="0"/>
    <n v="0"/>
    <n v="0"/>
    <n v="515426"/>
    <n v="171451"/>
    <s v="FHH"/>
  </r>
  <r>
    <s v="17/4344/FUL"/>
    <x v="1"/>
    <m/>
    <d v="2018-03-09T00:00:00"/>
    <d v="2021-03-09T00:00:00"/>
    <m/>
    <m/>
    <x v="2"/>
    <x v="0"/>
    <m/>
    <s v="Change of use of first, second and third floors from Class A2 (offices) and Class A1 (ancillary office space) to 1 two-bedroom residential dwelling with roof terrace at fourth floor level with associated safety balustrade."/>
    <s v="First To Third Floors_x000d_2 The Square_x000d_Richmond_x000d__x000d_"/>
    <s v="TW9 1DY"/>
    <m/>
    <m/>
    <m/>
    <m/>
    <m/>
    <m/>
    <m/>
    <m/>
    <n v="0"/>
    <m/>
    <m/>
    <n v="1"/>
    <m/>
    <m/>
    <m/>
    <m/>
    <m/>
    <m/>
    <n v="1"/>
    <n v="0"/>
    <n v="1"/>
    <n v="0"/>
    <n v="0"/>
    <n v="0"/>
    <n v="0"/>
    <n v="0"/>
    <n v="0"/>
    <n v="1"/>
    <n v="0"/>
    <n v="0"/>
    <n v="0.25"/>
    <n v="0.25"/>
    <n v="0.25"/>
    <n v="0.25"/>
    <n v="517967"/>
    <n v="174947"/>
    <s v="SRW"/>
  </r>
  <r>
    <s v="17/4368/FUL"/>
    <x v="3"/>
    <m/>
    <d v="2019-03-06T00:00:00"/>
    <d v="2022-03-07T00:00:00"/>
    <d v="2019-09-02T00:00:00"/>
    <m/>
    <x v="0"/>
    <x v="0"/>
    <m/>
    <s v="Alterations to no. 117 to include demolition of existing two storey side extension, erection of a single storey rear extension and front porch.  New cycle store to rear. Subdivison of garden plot and demolition of existing garage at no. 117 to facilitate"/>
    <s v="117 Rectory Grove_x000d_Hampton_x000d_TW12 1EG"/>
    <s v="TW12 1EG"/>
    <m/>
    <m/>
    <m/>
    <n v="1"/>
    <m/>
    <m/>
    <m/>
    <m/>
    <n v="1"/>
    <m/>
    <m/>
    <n v="1"/>
    <n v="1"/>
    <m/>
    <m/>
    <m/>
    <m/>
    <m/>
    <n v="2"/>
    <n v="0"/>
    <n v="1"/>
    <n v="1"/>
    <n v="-1"/>
    <n v="0"/>
    <n v="0"/>
    <n v="0"/>
    <n v="0"/>
    <n v="1"/>
    <n v="0"/>
    <n v="1"/>
    <n v="0"/>
    <n v="0"/>
    <n v="0"/>
    <n v="0"/>
    <n v="512731"/>
    <n v="171617"/>
    <s v="HNN"/>
  </r>
  <r>
    <s v="17/4422/GPD15"/>
    <x v="1"/>
    <s v="PA"/>
    <d v="2018-02-05T00:00:00"/>
    <d v="2021-02-05T00:00:00"/>
    <m/>
    <m/>
    <x v="2"/>
    <x v="0"/>
    <m/>
    <s v="Change of use of the ground floor and accommodation above the rear workshop from Class B1(C) Light Industrial to Dwelling (Class C3)."/>
    <s v="25 Church Road_x000d_Teddington_x000d_TW11 8PF_x000d_"/>
    <s v="TW11 8PF"/>
    <m/>
    <m/>
    <m/>
    <m/>
    <m/>
    <m/>
    <m/>
    <m/>
    <n v="0"/>
    <m/>
    <m/>
    <n v="1"/>
    <m/>
    <m/>
    <m/>
    <m/>
    <m/>
    <m/>
    <n v="1"/>
    <n v="0"/>
    <n v="1"/>
    <n v="0"/>
    <n v="0"/>
    <n v="0"/>
    <n v="0"/>
    <n v="0"/>
    <n v="0"/>
    <n v="1"/>
    <n v="0"/>
    <n v="0"/>
    <n v="0.25"/>
    <n v="0.25"/>
    <n v="0.25"/>
    <n v="0.25"/>
    <n v="515664"/>
    <n v="171121"/>
    <s v="TED"/>
  </r>
  <r>
    <s v="17/4453/FUL"/>
    <x v="3"/>
    <m/>
    <d v="2018-05-10T00:00:00"/>
    <d v="2021-05-10T00:00:00"/>
    <m/>
    <m/>
    <x v="2"/>
    <x v="0"/>
    <m/>
    <s v="Single storey rear extension and basement extension, including lightwells to the front and rear, to create 1 no. additional new dwelling."/>
    <s v="286 Kew Road_x000d_Kew_x000d_Richmond_x000d_TW9 3DU_x000d_"/>
    <s v="TW9 3DU"/>
    <m/>
    <m/>
    <m/>
    <m/>
    <m/>
    <m/>
    <m/>
    <m/>
    <n v="0"/>
    <m/>
    <n v="1"/>
    <m/>
    <m/>
    <m/>
    <m/>
    <m/>
    <m/>
    <m/>
    <n v="1"/>
    <n v="1"/>
    <n v="0"/>
    <n v="0"/>
    <n v="0"/>
    <n v="0"/>
    <n v="0"/>
    <n v="0"/>
    <n v="0"/>
    <n v="1"/>
    <n v="0"/>
    <n v="0"/>
    <n v="0.25"/>
    <n v="0.25"/>
    <n v="0.25"/>
    <n v="0.25"/>
    <n v="518955"/>
    <n v="177124"/>
    <s v="KWA"/>
  </r>
  <r>
    <s v="17/4477/FUL"/>
    <x v="2"/>
    <m/>
    <d v="2019-05-23T00:00:00"/>
    <d v="2022-05-23T00:00:00"/>
    <m/>
    <m/>
    <x v="2"/>
    <x v="0"/>
    <m/>
    <s v="Conversion of 2 flats into a single dwelling. Erection of a rear extension on the lower ground floor. Vertical enlargement of a rear window on the raised ground floor."/>
    <s v="15 Friars Stile Road_x000d_Richmond_x000d__x000d_"/>
    <s v="TW10 6NH"/>
    <m/>
    <m/>
    <n v="2"/>
    <m/>
    <m/>
    <m/>
    <m/>
    <m/>
    <n v="2"/>
    <m/>
    <m/>
    <m/>
    <m/>
    <m/>
    <n v="1"/>
    <m/>
    <m/>
    <m/>
    <n v="1"/>
    <n v="0"/>
    <n v="0"/>
    <n v="-2"/>
    <n v="0"/>
    <n v="1"/>
    <n v="0"/>
    <n v="0"/>
    <n v="0"/>
    <n v="-1"/>
    <n v="0"/>
    <n v="0"/>
    <n v="-0.25"/>
    <n v="-0.25"/>
    <n v="-0.25"/>
    <n v="-0.25"/>
    <n v="518418"/>
    <n v="174325"/>
    <s v="SRW"/>
  </r>
  <r>
    <s v="17/4517/VRC"/>
    <x v="0"/>
    <m/>
    <d v="2018-02-26T00:00:00"/>
    <d v="2021-02-26T00:00:00"/>
    <d v="2019-03-01T00:00:00"/>
    <m/>
    <x v="0"/>
    <x v="0"/>
    <m/>
    <s v="Variation of condition U30401 (Approved drawings) of planning permission 17/2624/FUL (Demolition of the existing four bedroom house and erection of two semi-detached, four bedroom townhouses incorporating basements) to allow for internal alterations to la"/>
    <s v="66 Derby Road_x000d_East Sheen_x000d_London_x000d_SW14 7DP_x000d_"/>
    <s v="SW14 7DP"/>
    <m/>
    <m/>
    <m/>
    <n v="1"/>
    <m/>
    <m/>
    <m/>
    <m/>
    <n v="1"/>
    <m/>
    <m/>
    <m/>
    <m/>
    <m/>
    <n v="2"/>
    <m/>
    <m/>
    <m/>
    <n v="2"/>
    <n v="0"/>
    <n v="0"/>
    <n v="0"/>
    <n v="-1"/>
    <n v="2"/>
    <n v="0"/>
    <n v="0"/>
    <n v="0"/>
    <n v="1"/>
    <n v="0"/>
    <n v="1"/>
    <n v="0"/>
    <n v="0"/>
    <n v="0"/>
    <n v="0"/>
    <n v="519786"/>
    <n v="175060"/>
    <s v="EAS"/>
  </r>
  <r>
    <s v="17/4606/FUL"/>
    <x v="0"/>
    <m/>
    <d v="2018-05-04T00:00:00"/>
    <d v="2021-05-04T00:00:00"/>
    <d v="2018-06-01T00:00:00"/>
    <d v="2019-05-31T00:00:00"/>
    <x v="1"/>
    <x v="0"/>
    <m/>
    <s v="Construction of 2No. 3 bed dwellinghouses (including basement accommodation) with rear plot boundary alteration."/>
    <s v="1 Upper Ham Road_x000d_Ham_x000d_TW10 5LD_x000d__x000d_"/>
    <s v="TW10 5LD"/>
    <m/>
    <m/>
    <n v="1"/>
    <m/>
    <m/>
    <m/>
    <m/>
    <m/>
    <n v="1"/>
    <m/>
    <m/>
    <m/>
    <n v="2"/>
    <m/>
    <m/>
    <m/>
    <m/>
    <m/>
    <n v="2"/>
    <n v="0"/>
    <n v="0"/>
    <n v="1"/>
    <n v="0"/>
    <n v="0"/>
    <n v="0"/>
    <n v="0"/>
    <n v="0"/>
    <n v="1"/>
    <n v="1"/>
    <n v="0"/>
    <n v="0"/>
    <n v="0"/>
    <n v="0"/>
    <n v="0"/>
    <n v="517784"/>
    <n v="171703"/>
    <s v="HPR"/>
  </r>
  <r>
    <s v="18/0111/FUL"/>
    <x v="0"/>
    <m/>
    <d v="2018-06-27T00:00:00"/>
    <d v="2021-06-27T00:00:00"/>
    <d v="2019-06-15T00:00:00"/>
    <d v="2020-07-01T00:00:00"/>
    <x v="0"/>
    <x v="0"/>
    <m/>
    <s v="Demolition of the existing two-storey side extension to allow for the provision of a detached two-storey (3 bedroom) dwellinghouse; subdivision of land;  associated car parking, cycle storage, refuse and recycling storage, hard and soft landscaping to bot"/>
    <s v="1 Hospital Bridge Road_x000d_Twickenham_x000d_TW2 5UL"/>
    <s v="TW2 5UL"/>
    <m/>
    <m/>
    <m/>
    <m/>
    <m/>
    <m/>
    <m/>
    <m/>
    <n v="0"/>
    <m/>
    <m/>
    <m/>
    <n v="1"/>
    <m/>
    <m/>
    <m/>
    <m/>
    <m/>
    <n v="1"/>
    <n v="0"/>
    <n v="0"/>
    <n v="1"/>
    <n v="0"/>
    <n v="0"/>
    <n v="0"/>
    <n v="0"/>
    <n v="0"/>
    <n v="1"/>
    <n v="0"/>
    <n v="1"/>
    <n v="0"/>
    <n v="0"/>
    <n v="0"/>
    <n v="0"/>
    <n v="513875"/>
    <n v="172459"/>
    <s v="WET"/>
  </r>
  <r>
    <s v="18/0216/FUL"/>
    <x v="2"/>
    <m/>
    <d v="2018-12-05T00:00:00"/>
    <d v="2021-12-05T00:00:00"/>
    <d v="2019-11-11T00:00:00"/>
    <m/>
    <x v="0"/>
    <x v="0"/>
    <m/>
    <s v="The division of the existing single dwelling on the upper floors into two dwellings. Rear dormer and roof lights to the front roofslope."/>
    <s v="34 Colston Road_x000d_East Sheen_x000d_London_x000d_SW14 7PG"/>
    <s v="SW14 7PG"/>
    <m/>
    <m/>
    <m/>
    <n v="1"/>
    <m/>
    <m/>
    <m/>
    <m/>
    <n v="1"/>
    <m/>
    <n v="1"/>
    <m/>
    <n v="1"/>
    <m/>
    <m/>
    <m/>
    <m/>
    <m/>
    <n v="2"/>
    <n v="1"/>
    <n v="0"/>
    <n v="1"/>
    <n v="-1"/>
    <n v="0"/>
    <n v="0"/>
    <n v="0"/>
    <n v="0"/>
    <n v="1"/>
    <n v="0"/>
    <n v="1"/>
    <n v="0"/>
    <n v="0"/>
    <n v="0"/>
    <n v="0"/>
    <n v="520283"/>
    <n v="175305"/>
    <s v="EAS"/>
  </r>
  <r>
    <s v="18/0268/FUL"/>
    <x v="0"/>
    <m/>
    <d v="2018-05-31T00:00:00"/>
    <d v="2021-05-31T00:00:00"/>
    <m/>
    <m/>
    <x v="2"/>
    <x v="0"/>
    <m/>
    <s v="Demolition of the existing four bedroom house and garage and replace with a new build four bedroom house, together with associated hard and soft landscaping, cycle and refuse stores and parking."/>
    <s v="36 Sunnyside Road_x000d_Teddington_x000d_TW11 0RT"/>
    <s v="TW11 0RT"/>
    <m/>
    <m/>
    <m/>
    <n v="1"/>
    <m/>
    <m/>
    <m/>
    <m/>
    <n v="1"/>
    <m/>
    <m/>
    <m/>
    <m/>
    <n v="1"/>
    <m/>
    <m/>
    <m/>
    <m/>
    <n v="1"/>
    <n v="0"/>
    <n v="0"/>
    <n v="0"/>
    <n v="0"/>
    <n v="0"/>
    <n v="0"/>
    <n v="0"/>
    <n v="0"/>
    <n v="0"/>
    <n v="0"/>
    <n v="0"/>
    <n v="0"/>
    <n v="0"/>
    <n v="0"/>
    <n v="0"/>
    <n v="514952"/>
    <n v="171606"/>
    <s v="FHH"/>
  </r>
  <r>
    <s v="18/0282/FUL"/>
    <x v="0"/>
    <m/>
    <d v="2018-04-03T00:00:00"/>
    <d v="2021-04-03T00:00:00"/>
    <d v="2019-03-01T00:00:00"/>
    <m/>
    <x v="0"/>
    <x v="0"/>
    <m/>
    <s v="Demolition of the existing 2 storey residential building and single storey garages and erection of a pair of semi-detached, 3 storey (plus basement) 4 bedroom dwellings with associated private gardens and off street parking.  Creation of a new crossover a"/>
    <s v="Upton House_x000d_19 - 20 Queens Ride_x000d_Barnes_x000d_London_x000d_SW13 0HX_x000d_"/>
    <s v="SW13 0HX"/>
    <m/>
    <m/>
    <n v="2"/>
    <m/>
    <m/>
    <m/>
    <m/>
    <m/>
    <n v="2"/>
    <m/>
    <m/>
    <m/>
    <m/>
    <n v="2"/>
    <m/>
    <m/>
    <m/>
    <m/>
    <n v="2"/>
    <n v="0"/>
    <n v="0"/>
    <n v="-2"/>
    <n v="2"/>
    <n v="0"/>
    <n v="0"/>
    <n v="0"/>
    <n v="0"/>
    <n v="0"/>
    <n v="0"/>
    <n v="0"/>
    <n v="0"/>
    <n v="0"/>
    <n v="0"/>
    <n v="0"/>
    <n v="522357"/>
    <n v="175528"/>
    <s v="MBC"/>
  </r>
  <r>
    <s v="18/0301/FUL"/>
    <x v="0"/>
    <m/>
    <d v="2018-12-18T00:00:00"/>
    <d v="2021-12-18T00:00:00"/>
    <m/>
    <m/>
    <x v="2"/>
    <x v="0"/>
    <m/>
    <s v="Demolition of the existing detached dwelling house and replacement with a new detached family home with associated off street parking."/>
    <s v="18 Cedar Heights_x000d_Petersham_x000d_Richmond_x000d_TW10 7AE_x000d_"/>
    <s v="TW10 7AE"/>
    <m/>
    <m/>
    <m/>
    <n v="1"/>
    <m/>
    <m/>
    <m/>
    <m/>
    <n v="1"/>
    <m/>
    <m/>
    <m/>
    <m/>
    <m/>
    <m/>
    <n v="1"/>
    <m/>
    <m/>
    <n v="1"/>
    <n v="0"/>
    <n v="0"/>
    <n v="0"/>
    <n v="-1"/>
    <n v="0"/>
    <n v="1"/>
    <n v="0"/>
    <n v="0"/>
    <n v="0"/>
    <n v="0"/>
    <n v="0"/>
    <n v="0"/>
    <n v="0"/>
    <n v="0"/>
    <n v="0"/>
    <n v="518177"/>
    <n v="173103"/>
    <s v="HPR"/>
  </r>
  <r>
    <s v="18/0315/FUL"/>
    <x v="0"/>
    <m/>
    <d v="2019-06-20T00:00:00"/>
    <d v="2022-06-20T00:00:00"/>
    <m/>
    <m/>
    <x v="2"/>
    <x v="0"/>
    <m/>
    <s v="Demolition of the existing Church Hall and the bungalow at No 44 The Avenue and erection of four dwellings (3 x 4B7P, 1 x 3B5P) (Use Class C3 Dwelling Houses); a new entrance lobby (Narthex) to All Saints' Church and a new Church Hall (Use Class D1: Non-R"/>
    <s v="All Saints Parish Church_x000d_The Avenue_x000d_Hampton_x000d_TW12 3RG_x000d_"/>
    <s v="TW12 3RG"/>
    <m/>
    <m/>
    <n v="1"/>
    <m/>
    <m/>
    <m/>
    <m/>
    <m/>
    <n v="1"/>
    <m/>
    <m/>
    <n v="1"/>
    <n v="1"/>
    <n v="3"/>
    <m/>
    <m/>
    <m/>
    <m/>
    <n v="5"/>
    <n v="0"/>
    <n v="1"/>
    <n v="0"/>
    <n v="3"/>
    <n v="0"/>
    <n v="0"/>
    <n v="0"/>
    <n v="0"/>
    <n v="4"/>
    <n v="0"/>
    <n v="0"/>
    <n v="1"/>
    <n v="1"/>
    <n v="1"/>
    <n v="1"/>
    <n v="512966"/>
    <n v="170724"/>
    <s v="HNN"/>
  </r>
  <r>
    <s v="18/0318/FUL"/>
    <x v="2"/>
    <m/>
    <d v="2018-10-09T00:00:00"/>
    <d v="2021-10-09T00:00:00"/>
    <d v="2018-11-01T00:00:00"/>
    <d v="2020-03-18T00:00:00"/>
    <x v="1"/>
    <x v="0"/>
    <m/>
    <s v="Change of use of existing basement area to residential (C3); part single; part two-storey rear extension (following demolition of existing rear extensions/outrigger); hip to gable and rear dormer roof extension; two rooflights to the front roofslope; deck"/>
    <s v="Maisonette_x000d_35 Staines Road_x000d_Twickenham_x000d_TW2 5BG_x000d_"/>
    <s v="TW2 5BG"/>
    <n v="2"/>
    <m/>
    <m/>
    <m/>
    <m/>
    <m/>
    <m/>
    <m/>
    <n v="2"/>
    <m/>
    <m/>
    <n v="1"/>
    <m/>
    <m/>
    <m/>
    <m/>
    <m/>
    <m/>
    <n v="1"/>
    <n v="-2"/>
    <n v="1"/>
    <n v="0"/>
    <n v="0"/>
    <n v="0"/>
    <n v="0"/>
    <n v="0"/>
    <n v="0"/>
    <n v="-1"/>
    <n v="-1"/>
    <n v="0"/>
    <n v="0"/>
    <n v="0"/>
    <n v="0"/>
    <n v="0"/>
    <n v="514998"/>
    <n v="172958"/>
    <s v="WET"/>
  </r>
  <r>
    <s v="18/0433/FUL"/>
    <x v="1"/>
    <m/>
    <d v="2018-07-24T00:00:00"/>
    <d v="2021-07-24T00:00:00"/>
    <d v="2019-05-01T00:00:00"/>
    <d v="2019-09-14T00:00:00"/>
    <x v="1"/>
    <x v="0"/>
    <m/>
    <s v="Change of Use from Respite Centre to Residential Use. To provide 1No. Studio &amp; 3No. 1 Bed Apartments, with associated Amenity Space &amp; Parking."/>
    <s v="26 Egerton Road_x000d_Twickenham_x000d_TW2 7SP"/>
    <s v="TW2 7SP"/>
    <m/>
    <m/>
    <m/>
    <m/>
    <m/>
    <m/>
    <m/>
    <m/>
    <n v="0"/>
    <m/>
    <n v="4"/>
    <m/>
    <m/>
    <m/>
    <m/>
    <m/>
    <m/>
    <m/>
    <n v="4"/>
    <n v="4"/>
    <n v="0"/>
    <n v="0"/>
    <n v="0"/>
    <n v="0"/>
    <n v="0"/>
    <n v="0"/>
    <n v="0"/>
    <n v="4"/>
    <n v="4"/>
    <n v="0"/>
    <n v="0"/>
    <n v="0"/>
    <n v="0"/>
    <n v="0"/>
    <n v="515424"/>
    <n v="173951"/>
    <s v="STM"/>
  </r>
  <r>
    <s v="18/0449/FUL"/>
    <x v="2"/>
    <m/>
    <d v="2018-09-07T00:00:00"/>
    <d v="2021-09-07T00:00:00"/>
    <d v="2018-11-01T00:00:00"/>
    <m/>
    <x v="0"/>
    <x v="0"/>
    <m/>
    <s v="Replacement window on first floor front elevation to facilitate the conversion of existing 2 bed maisonette into 2 x 1bedroom flats."/>
    <s v="1 North Cottage_x000d_Hampton Court Road_x000d_Hampton_x000d_East Molesey_x000d_KT8 9BZ_x000d_"/>
    <s v="KT8 9BZ"/>
    <m/>
    <n v="1"/>
    <m/>
    <m/>
    <m/>
    <m/>
    <m/>
    <m/>
    <n v="1"/>
    <m/>
    <n v="2"/>
    <m/>
    <m/>
    <m/>
    <m/>
    <m/>
    <m/>
    <m/>
    <n v="2"/>
    <n v="2"/>
    <n v="-1"/>
    <n v="0"/>
    <n v="0"/>
    <n v="0"/>
    <n v="0"/>
    <n v="0"/>
    <n v="0"/>
    <n v="1"/>
    <n v="0"/>
    <n v="1"/>
    <n v="0"/>
    <n v="0"/>
    <n v="0"/>
    <n v="0"/>
    <n v="515991"/>
    <n v="168830"/>
    <s v="HTN"/>
  </r>
  <r>
    <s v="18/0584/GPD15"/>
    <x v="1"/>
    <s v="PA"/>
    <d v="2018-04-17T00:00:00"/>
    <d v="2021-05-17T00:00:00"/>
    <m/>
    <m/>
    <x v="2"/>
    <x v="0"/>
    <m/>
    <s v="Change of use from B1c to C3 (Residential) to provide 2 x 2B4P flats."/>
    <s v="1 High Street_x000d_Hampton Hill_x000d__x000d_"/>
    <s v="TW12 1NA"/>
    <m/>
    <m/>
    <m/>
    <m/>
    <m/>
    <m/>
    <m/>
    <m/>
    <n v="0"/>
    <m/>
    <m/>
    <n v="2"/>
    <m/>
    <m/>
    <m/>
    <m/>
    <m/>
    <m/>
    <n v="2"/>
    <n v="0"/>
    <n v="2"/>
    <n v="0"/>
    <n v="0"/>
    <n v="0"/>
    <n v="0"/>
    <n v="0"/>
    <n v="0"/>
    <n v="2"/>
    <n v="0"/>
    <n v="0"/>
    <n v="0.5"/>
    <n v="0.5"/>
    <n v="0.5"/>
    <n v="0.5"/>
    <n v="514188"/>
    <n v="170550"/>
    <s v="FHH"/>
  </r>
  <r>
    <s v="18/0665/FUL"/>
    <x v="0"/>
    <m/>
    <d v="2018-09-20T00:00:00"/>
    <d v="2021-09-20T00:00:00"/>
    <d v="2018-04-09T00:00:00"/>
    <d v="2019-08-01T00:00:00"/>
    <x v="1"/>
    <x v="0"/>
    <m/>
    <s v="Demolition of an existing detached bungalow, garage and outbuildings and the erection of 2No. semi-detached 3 bedroom houses with associated parking, cycle and refuse store and hard and soft landscaping. The removal of recessed entrance gates and erection"/>
    <s v="243 Stanley Road_x000d_Twickenham_x000d_TW2 5NL"/>
    <s v="TW2 5NL"/>
    <m/>
    <m/>
    <n v="1"/>
    <m/>
    <m/>
    <m/>
    <m/>
    <m/>
    <n v="1"/>
    <m/>
    <m/>
    <m/>
    <n v="2"/>
    <m/>
    <m/>
    <m/>
    <m/>
    <m/>
    <n v="2"/>
    <n v="0"/>
    <n v="0"/>
    <n v="1"/>
    <n v="0"/>
    <n v="0"/>
    <n v="0"/>
    <n v="0"/>
    <n v="0"/>
    <n v="1"/>
    <n v="1"/>
    <n v="0"/>
    <n v="0"/>
    <n v="0"/>
    <n v="0"/>
    <n v="0"/>
    <n v="514859"/>
    <n v="172254"/>
    <s v="SOT"/>
  </r>
  <r>
    <s v="18/0692/FUL"/>
    <x v="0"/>
    <m/>
    <d v="2018-08-17T00:00:00"/>
    <d v="2021-08-17T00:00:00"/>
    <d v="2019-08-12T00:00:00"/>
    <m/>
    <x v="0"/>
    <x v="0"/>
    <m/>
    <s v="Part two-storey rear extensions with two rear gable roofs; part raising of the ridge height; removal of rear chimney; new windows (including removal) and door to the side (south elevation) at ground and first floor level; removal of side windows at ground"/>
    <s v="83 Wensleydale Road_x000d_Hampton_x000d_TW12 2LP"/>
    <s v="TW12 2LP"/>
    <m/>
    <m/>
    <m/>
    <m/>
    <m/>
    <m/>
    <m/>
    <m/>
    <n v="0"/>
    <m/>
    <m/>
    <m/>
    <m/>
    <n v="1"/>
    <m/>
    <m/>
    <m/>
    <m/>
    <n v="1"/>
    <n v="0"/>
    <n v="0"/>
    <n v="0"/>
    <n v="1"/>
    <n v="0"/>
    <n v="0"/>
    <n v="0"/>
    <n v="0"/>
    <n v="1"/>
    <n v="0"/>
    <n v="1"/>
    <n v="0"/>
    <n v="0"/>
    <n v="0"/>
    <n v="0"/>
    <n v="513446"/>
    <n v="170353"/>
    <s v="HTN"/>
  </r>
  <r>
    <s v="18/0723/FUL"/>
    <x v="0"/>
    <m/>
    <d v="2018-10-04T00:00:00"/>
    <d v="2021-10-04T00:00:00"/>
    <m/>
    <m/>
    <x v="2"/>
    <x v="0"/>
    <m/>
    <s v="Demolition of existing dwelling and the erection of a replacement two storey, 4 bedroom dwelling"/>
    <s v="3 Queens Rise_x000d_Richmond_x000d_TW10 6HL"/>
    <s v="TW10 6HL"/>
    <m/>
    <m/>
    <m/>
    <n v="1"/>
    <m/>
    <m/>
    <m/>
    <m/>
    <n v="1"/>
    <m/>
    <m/>
    <m/>
    <m/>
    <n v="1"/>
    <m/>
    <m/>
    <m/>
    <m/>
    <n v="1"/>
    <n v="0"/>
    <n v="0"/>
    <n v="0"/>
    <n v="0"/>
    <n v="0"/>
    <n v="0"/>
    <n v="0"/>
    <n v="0"/>
    <n v="0"/>
    <n v="0"/>
    <n v="0"/>
    <n v="0"/>
    <n v="0"/>
    <n v="0"/>
    <n v="0"/>
    <n v="518695"/>
    <n v="174476"/>
    <s v="SRW"/>
  </r>
  <r>
    <s v="18/0737/FUL"/>
    <x v="1"/>
    <m/>
    <d v="2018-12-12T00:00:00"/>
    <d v="2021-12-13T00:00:00"/>
    <d v="2019-01-08T00:00:00"/>
    <d v="2020-02-07T00:00:00"/>
    <x v="1"/>
    <x v="0"/>
    <m/>
    <s v="Change of use of rear part of ground floor from retail use (Class A1) to residential use (Class C3) to create a 1No. one-bedroom dwelling with basement accommodation excavated."/>
    <s v="70 White Hart Lane_x000d_Barnes_x000d_London_x000d_SW13 0PZ"/>
    <s v="SW13 0PZ"/>
    <m/>
    <m/>
    <m/>
    <m/>
    <m/>
    <m/>
    <m/>
    <m/>
    <n v="0"/>
    <m/>
    <n v="1"/>
    <m/>
    <m/>
    <m/>
    <m/>
    <m/>
    <m/>
    <m/>
    <n v="1"/>
    <n v="1"/>
    <n v="0"/>
    <n v="0"/>
    <n v="0"/>
    <n v="0"/>
    <n v="0"/>
    <n v="0"/>
    <n v="0"/>
    <n v="1"/>
    <n v="1"/>
    <n v="0"/>
    <n v="0"/>
    <n v="0"/>
    <n v="0"/>
    <n v="0"/>
    <n v="521322"/>
    <n v="175815"/>
    <s v="MBC"/>
  </r>
  <r>
    <s v="18/0743/FUL"/>
    <x v="0"/>
    <m/>
    <d v="2018-08-23T00:00:00"/>
    <d v="2021-08-23T00:00:00"/>
    <m/>
    <d v="2019-05-28T00:00:00"/>
    <x v="1"/>
    <x v="0"/>
    <m/>
    <s v="Demolition of the existing garage and concrete slabs and erection of 1 no. single storey two bedroom dwelling with green roof to the rear of 4 Sixth Cross Road. Demolition of existing garage to the rear of number 8 Sixth Cross Road to facilitate provision"/>
    <s v="4 Sixth Cross Road_x000d_Twickenham_x000d_TW2 5PB_x000d_"/>
    <s v="TW2 5PB"/>
    <m/>
    <m/>
    <m/>
    <m/>
    <m/>
    <m/>
    <m/>
    <m/>
    <n v="0"/>
    <m/>
    <m/>
    <n v="1"/>
    <m/>
    <m/>
    <m/>
    <m/>
    <m/>
    <m/>
    <n v="1"/>
    <n v="0"/>
    <n v="1"/>
    <n v="0"/>
    <n v="0"/>
    <n v="0"/>
    <n v="0"/>
    <n v="0"/>
    <n v="0"/>
    <n v="1"/>
    <n v="1"/>
    <n v="0"/>
    <n v="0"/>
    <n v="0"/>
    <n v="0"/>
    <n v="0"/>
    <n v="514675"/>
    <n v="172117"/>
    <s v="WET"/>
  </r>
  <r>
    <s v="18/0745/FUL"/>
    <x v="2"/>
    <m/>
    <d v="2018-07-06T00:00:00"/>
    <d v="2021-07-06T00:00:00"/>
    <d v="2018-10-01T00:00:00"/>
    <d v="2019-10-15T00:00:00"/>
    <x v="1"/>
    <x v="0"/>
    <m/>
    <s v="Part two-storey rear extension including Juliet balcony at ground floor level rear elevation; part lower ground floor side and rear extension to allow for the conversion of the existing dwellinghouse into 2x2 bed (1X 2B4P and 1x 2B3P flats); retention of"/>
    <s v="149 High Street_x000d_Teddington_x000d_TW11 8HH"/>
    <s v="TW11 8HH"/>
    <m/>
    <m/>
    <m/>
    <m/>
    <n v="1"/>
    <m/>
    <m/>
    <m/>
    <n v="1"/>
    <m/>
    <m/>
    <n v="2"/>
    <m/>
    <m/>
    <m/>
    <m/>
    <m/>
    <m/>
    <n v="2"/>
    <n v="0"/>
    <n v="2"/>
    <n v="0"/>
    <n v="0"/>
    <n v="-1"/>
    <n v="0"/>
    <n v="0"/>
    <n v="0"/>
    <n v="1"/>
    <n v="1"/>
    <n v="0"/>
    <n v="0"/>
    <n v="0"/>
    <n v="0"/>
    <n v="0"/>
    <n v="516418"/>
    <n v="171190"/>
    <s v="TED"/>
  </r>
  <r>
    <s v="18/0771/FUL"/>
    <x v="0"/>
    <m/>
    <d v="2018-06-21T00:00:00"/>
    <d v="2021-06-21T00:00:00"/>
    <d v="2018-12-01T00:00:00"/>
    <m/>
    <x v="0"/>
    <x v="0"/>
    <m/>
    <s v="Erection of a 1B2P bungalow with associated hard and soft landscaping and cycle and refuse store.  Creation of dropped kerb to faclitate provision of 1 no. parking space."/>
    <s v="Land Adjacent To_x000d_94 Pigeon Lane_x000d_Hampton_x000d_TW12 1AF_x000d_"/>
    <s v="TW12 1AF"/>
    <m/>
    <m/>
    <m/>
    <m/>
    <m/>
    <m/>
    <m/>
    <m/>
    <n v="0"/>
    <m/>
    <n v="1"/>
    <m/>
    <m/>
    <m/>
    <m/>
    <m/>
    <m/>
    <m/>
    <n v="1"/>
    <n v="1"/>
    <n v="0"/>
    <n v="0"/>
    <n v="0"/>
    <n v="0"/>
    <n v="0"/>
    <n v="0"/>
    <n v="0"/>
    <n v="1"/>
    <n v="0"/>
    <n v="1"/>
    <n v="0"/>
    <n v="0"/>
    <n v="0"/>
    <n v="0"/>
    <n v="513452"/>
    <n v="171614"/>
    <s v="HNN"/>
  </r>
  <r>
    <s v="18/0860/GPD15"/>
    <x v="1"/>
    <s v="PA"/>
    <d v="2018-05-08T00:00:00"/>
    <d v="2021-05-08T00:00:00"/>
    <m/>
    <d v="2019-06-14T00:00:00"/>
    <x v="1"/>
    <x v="0"/>
    <m/>
    <s v="Change of use from B1(c) to C3 to provide seven new self-contained studio residential dwellings."/>
    <s v="2 Elmfield Avenue_x000d_Teddington_x000d_TW11 8BS_x000d_"/>
    <s v="TW11 8BS"/>
    <m/>
    <m/>
    <m/>
    <m/>
    <m/>
    <m/>
    <m/>
    <m/>
    <n v="0"/>
    <m/>
    <n v="7"/>
    <m/>
    <m/>
    <m/>
    <m/>
    <m/>
    <m/>
    <m/>
    <n v="7"/>
    <n v="7"/>
    <n v="0"/>
    <n v="0"/>
    <n v="0"/>
    <n v="0"/>
    <n v="0"/>
    <n v="0"/>
    <n v="0"/>
    <n v="7"/>
    <n v="7"/>
    <n v="0"/>
    <n v="0"/>
    <n v="0"/>
    <n v="0"/>
    <n v="0"/>
    <n v="516011"/>
    <n v="171165"/>
    <s v="TED"/>
  </r>
  <r>
    <s v="18/0866/FUL"/>
    <x v="4"/>
    <m/>
    <d v="2018-11-05T00:00:00"/>
    <d v="2021-11-06T00:00:00"/>
    <m/>
    <m/>
    <x v="2"/>
    <x v="0"/>
    <m/>
    <s v="Extension and alterations to existing 2 no. retail units and 1 no. 3-bedroom residential unit to provide 1 no. A1/A2/B1 unit and 5 no. residential units, including provision of lower ground floor level and rear dormers."/>
    <s v="422 Upper Richmond Road West_x000d_East Sheen_x000d_London_x000d__x000d_"/>
    <s v="TW10 5DY"/>
    <m/>
    <m/>
    <n v="1"/>
    <m/>
    <m/>
    <m/>
    <m/>
    <m/>
    <n v="1"/>
    <m/>
    <n v="5"/>
    <m/>
    <m/>
    <m/>
    <m/>
    <m/>
    <m/>
    <m/>
    <n v="5"/>
    <n v="5"/>
    <n v="0"/>
    <n v="-1"/>
    <n v="0"/>
    <n v="0"/>
    <n v="0"/>
    <n v="0"/>
    <n v="0"/>
    <n v="4"/>
    <n v="0"/>
    <n v="0"/>
    <n v="1"/>
    <n v="1"/>
    <n v="1"/>
    <n v="1"/>
    <n v="519849"/>
    <n v="175357"/>
    <s v="NRW"/>
  </r>
  <r>
    <s v="18/0929/FUL"/>
    <x v="3"/>
    <m/>
    <d v="2018-11-07T00:00:00"/>
    <d v="2021-11-07T00:00:00"/>
    <d v="2018-12-03T00:00:00"/>
    <d v="2020-06-12T00:00:00"/>
    <x v="0"/>
    <x v="0"/>
    <m/>
    <s v="Replacement shopfront and new entrance door.  New doors/windows to the side and rear elevation of the existing rear extension.   Change of use of the front part of ground floor level from restaurant (Class A3) to retail (Class A1).  First floor rear exten"/>
    <s v="195 High Street_x000d_Hampton Hill_x000d_TW12 1NL"/>
    <s v="TW12 1NL"/>
    <n v="3"/>
    <m/>
    <m/>
    <m/>
    <m/>
    <m/>
    <m/>
    <m/>
    <n v="3"/>
    <m/>
    <m/>
    <n v="3"/>
    <m/>
    <m/>
    <m/>
    <m/>
    <m/>
    <m/>
    <n v="3"/>
    <n v="-3"/>
    <n v="3"/>
    <n v="0"/>
    <n v="0"/>
    <n v="0"/>
    <n v="0"/>
    <n v="0"/>
    <n v="0"/>
    <n v="0"/>
    <n v="0"/>
    <n v="0"/>
    <n v="0"/>
    <n v="0"/>
    <n v="0"/>
    <n v="0"/>
    <n v="514485"/>
    <n v="171271"/>
    <s v="FHH"/>
  </r>
  <r>
    <s v="18/0946/FUL"/>
    <x v="1"/>
    <m/>
    <d v="2018-06-04T00:00:00"/>
    <d v="2021-06-04T00:00:00"/>
    <d v="2020-01-13T00:00:00"/>
    <m/>
    <x v="0"/>
    <x v="0"/>
    <m/>
    <s v="Conversion of Second Floor Flat into 2 no. x 1-bedroom Flats"/>
    <s v="Second Floor Flat _x000d_302 Sandycombe Road_x000d_Richmond_x000d_TW9 3NG"/>
    <s v="TW9 3NG"/>
    <m/>
    <n v="1"/>
    <m/>
    <m/>
    <m/>
    <m/>
    <m/>
    <m/>
    <n v="1"/>
    <m/>
    <n v="2"/>
    <m/>
    <m/>
    <m/>
    <m/>
    <m/>
    <m/>
    <m/>
    <n v="2"/>
    <n v="2"/>
    <n v="-1"/>
    <n v="0"/>
    <n v="0"/>
    <n v="0"/>
    <n v="0"/>
    <n v="0"/>
    <n v="0"/>
    <n v="1"/>
    <n v="0"/>
    <n v="1"/>
    <n v="0"/>
    <n v="0"/>
    <n v="0"/>
    <n v="0"/>
    <n v="519061"/>
    <n v="176659"/>
    <s v="KWA"/>
  </r>
  <r>
    <s v="18/1022/FUL"/>
    <x v="2"/>
    <m/>
    <d v="2018-11-27T00:00:00"/>
    <d v="2021-11-27T00:00:00"/>
    <m/>
    <m/>
    <x v="2"/>
    <x v="0"/>
    <m/>
    <s v="Change of use of 1st floor from C3 (Residential) use to D1 use (Dental Surgery). Replacement 5 no. windows on second floor front elevation."/>
    <s v="Elmfield House_x000d_High Street_x000d_Teddington_x000d_TW11 8EW_x000d_"/>
    <s v="TW11 8EW"/>
    <n v="1"/>
    <m/>
    <m/>
    <m/>
    <m/>
    <m/>
    <m/>
    <m/>
    <n v="1"/>
    <m/>
    <m/>
    <m/>
    <m/>
    <m/>
    <m/>
    <m/>
    <m/>
    <m/>
    <n v="0"/>
    <n v="-1"/>
    <n v="0"/>
    <n v="0"/>
    <n v="0"/>
    <n v="0"/>
    <n v="0"/>
    <n v="0"/>
    <n v="0"/>
    <n v="-1"/>
    <n v="0"/>
    <n v="0"/>
    <n v="-0.25"/>
    <n v="-0.25"/>
    <n v="-0.25"/>
    <n v="-0.25"/>
    <n v="515922"/>
    <n v="171125"/>
    <s v="TED"/>
  </r>
  <r>
    <s v="18/1038/FUL"/>
    <x v="0"/>
    <m/>
    <d v="2019-02-04T00:00:00"/>
    <d v="2022-02-04T00:00:00"/>
    <m/>
    <m/>
    <x v="2"/>
    <x v="0"/>
    <m/>
    <s v="Partial demolition and alterations to the existing building and the erection of 3 x 3-bedroom new build houses on the eastern part of the site, with associated parking and landscaping."/>
    <s v="21A St Leonards Road_x000d_East Sheen_x000d_London_x000d_SW14 7LY_x000d_"/>
    <m/>
    <m/>
    <m/>
    <m/>
    <m/>
    <m/>
    <m/>
    <m/>
    <m/>
    <n v="0"/>
    <m/>
    <m/>
    <m/>
    <n v="3"/>
    <m/>
    <m/>
    <m/>
    <m/>
    <n v="0"/>
    <n v="3"/>
    <n v="0"/>
    <n v="0"/>
    <n v="3"/>
    <n v="0"/>
    <n v="0"/>
    <n v="0"/>
    <n v="0"/>
    <n v="0"/>
    <n v="3"/>
    <n v="0"/>
    <n v="0"/>
    <n v="0.75"/>
    <n v="0.75"/>
    <n v="0.75"/>
    <n v="0.75"/>
    <n v="520397"/>
    <n v="175552"/>
    <s v="EAS"/>
  </r>
  <r>
    <s v="18/1064/GPD15"/>
    <x v="1"/>
    <s v="PA"/>
    <d v="2018-05-22T00:00:00"/>
    <d v="2021-05-22T00:00:00"/>
    <m/>
    <m/>
    <x v="2"/>
    <x v="0"/>
    <m/>
    <s v="Change of use from offices (B1) to residential (C3)"/>
    <s v="21A St Leonards Road_x000d_East Sheen_x000d_London_x000d_SW14 7LY_x000d_"/>
    <s v="SW14 7LY"/>
    <m/>
    <m/>
    <m/>
    <m/>
    <m/>
    <m/>
    <m/>
    <m/>
    <n v="0"/>
    <m/>
    <m/>
    <m/>
    <n v="5"/>
    <m/>
    <m/>
    <m/>
    <m/>
    <m/>
    <n v="5"/>
    <n v="0"/>
    <n v="0"/>
    <n v="5"/>
    <n v="0"/>
    <n v="0"/>
    <n v="0"/>
    <n v="0"/>
    <n v="0"/>
    <n v="5"/>
    <n v="0"/>
    <n v="0"/>
    <n v="1.25"/>
    <n v="1.25"/>
    <n v="1.25"/>
    <n v="1.25"/>
    <n v="520397"/>
    <n v="175552"/>
    <s v="EAS"/>
  </r>
  <r>
    <s v="18/1114/FUL"/>
    <x v="3"/>
    <m/>
    <d v="2019-07-25T00:00:00"/>
    <d v="2022-07-25T00:00:00"/>
    <m/>
    <m/>
    <x v="2"/>
    <x v="0"/>
    <m/>
    <s v="Proposed extension at roof level and 3 storey rear staircase extension to facilitate the creation of 1 no. 1B2P flat.  Reconfiguration of existing 2 x 2 bed maisonettes into 2 x 2 bed flats.  Alterations to external elevations of the property.  Provsion o"/>
    <s v="34 And 36 Taylor Close And 177 High Street Hampton Hill_x000a__x000a_"/>
    <s v="TW12 1LF"/>
    <m/>
    <m/>
    <n v="2"/>
    <m/>
    <m/>
    <m/>
    <m/>
    <m/>
    <n v="2"/>
    <m/>
    <n v="1"/>
    <n v="2"/>
    <m/>
    <m/>
    <m/>
    <m/>
    <m/>
    <m/>
    <n v="3"/>
    <n v="1"/>
    <n v="2"/>
    <n v="-2"/>
    <n v="0"/>
    <n v="0"/>
    <n v="0"/>
    <n v="0"/>
    <n v="0"/>
    <n v="1"/>
    <n v="0"/>
    <n v="0"/>
    <n v="0.25"/>
    <n v="0.25"/>
    <n v="0.25"/>
    <n v="0.25"/>
    <n v="514448"/>
    <n v="171212"/>
    <s v="FHH"/>
  </r>
  <r>
    <s v="18/1175/FUL"/>
    <x v="4"/>
    <m/>
    <d v="2018-10-05T00:00:00"/>
    <d v="2021-10-05T00:00:00"/>
    <d v="2019-05-17T00:00:00"/>
    <d v="2019-09-10T00:00:00"/>
    <x v="1"/>
    <x v="0"/>
    <m/>
    <s v="Construction of 3 front roof dormer windows to facilitate the creation of a new two-bedroom flat in the roof space, including the alteration to the layout of flat 19 (resulting in a decrease in size) to provide access."/>
    <s v="17 - 20 Tersha Street_x000d_Richmond_x000d__x000d_"/>
    <s v="TW9 2LY"/>
    <m/>
    <m/>
    <m/>
    <m/>
    <m/>
    <m/>
    <m/>
    <m/>
    <n v="0"/>
    <m/>
    <m/>
    <n v="1"/>
    <m/>
    <m/>
    <m/>
    <m/>
    <m/>
    <m/>
    <n v="1"/>
    <n v="0"/>
    <n v="1"/>
    <n v="0"/>
    <n v="0"/>
    <n v="0"/>
    <n v="0"/>
    <n v="0"/>
    <n v="0"/>
    <n v="1"/>
    <n v="1"/>
    <n v="0"/>
    <n v="0"/>
    <n v="0"/>
    <n v="0"/>
    <n v="0"/>
    <n v="518588"/>
    <n v="175372"/>
    <s v="NRW"/>
  </r>
  <r>
    <s v="18/1248/FUL"/>
    <x v="1"/>
    <m/>
    <d v="2018-12-21T00:00:00"/>
    <d v="2021-12-21T00:00:00"/>
    <m/>
    <m/>
    <x v="2"/>
    <x v="0"/>
    <m/>
    <s v="Conversion, refurbishment and extension of existing tyre shop with maisonette above (C3) into two self-contained one bedroom flats (C3)."/>
    <s v="1 Trinity Road_x000d_Richmond_x000d_TW9 2LD"/>
    <s v="TW9 2LD"/>
    <n v="1"/>
    <m/>
    <m/>
    <m/>
    <m/>
    <m/>
    <m/>
    <m/>
    <n v="1"/>
    <m/>
    <n v="2"/>
    <m/>
    <m/>
    <m/>
    <m/>
    <m/>
    <m/>
    <m/>
    <n v="2"/>
    <n v="1"/>
    <n v="0"/>
    <n v="0"/>
    <n v="0"/>
    <n v="0"/>
    <n v="0"/>
    <n v="0"/>
    <n v="0"/>
    <n v="1"/>
    <n v="0"/>
    <n v="0"/>
    <n v="0.25"/>
    <n v="0.25"/>
    <n v="0.25"/>
    <n v="0.25"/>
    <n v="518862"/>
    <n v="175562"/>
    <s v="NRW"/>
  </r>
  <r>
    <s v="18/1360/GPD15"/>
    <x v="1"/>
    <s v="PA"/>
    <d v="2018-06-15T00:00:00"/>
    <d v="2021-06-15T00:00:00"/>
    <d v="2019-05-03T00:00:00"/>
    <d v="2019-09-12T00:00:00"/>
    <x v="1"/>
    <x v="0"/>
    <m/>
    <s v="Change of use of ground floor from B1 (office) to C3 (dwellinghouse) to provide a 1 bedroom unit."/>
    <s v="1 Coval Passage_x000d_East Sheen_x000d_London_x000d_SW14 7RE_x000d_"/>
    <s v="SW14 7RE"/>
    <m/>
    <m/>
    <m/>
    <m/>
    <m/>
    <m/>
    <m/>
    <m/>
    <n v="0"/>
    <m/>
    <n v="1"/>
    <m/>
    <m/>
    <m/>
    <m/>
    <m/>
    <m/>
    <m/>
    <n v="1"/>
    <n v="1"/>
    <n v="0"/>
    <n v="0"/>
    <n v="0"/>
    <n v="0"/>
    <n v="0"/>
    <n v="0"/>
    <n v="0"/>
    <n v="1"/>
    <n v="1"/>
    <n v="0"/>
    <n v="0"/>
    <n v="0"/>
    <n v="0"/>
    <n v="0"/>
    <n v="520124"/>
    <n v="175293"/>
    <s v="EAS"/>
  </r>
  <r>
    <s v="18/1442/FUL"/>
    <x v="0"/>
    <m/>
    <d v="2019-01-07T00:00:00"/>
    <d v="2022-01-07T00:00:00"/>
    <m/>
    <m/>
    <x v="2"/>
    <x v="0"/>
    <m/>
    <s v="Demolition of the existing outbuilding to the rear of no.48 Fourth Cross Road accessed via Rutland Road and construction of 1x2 bedroom dwelling including basement, with associated car parking, cycle parking and recycle/refuse storage."/>
    <s v="Land Rear Of_x000d_48 Fourth Cross Road_x000d_Twickenham_x000d__x000d_"/>
    <s v="TW2 5ER"/>
    <m/>
    <m/>
    <m/>
    <m/>
    <m/>
    <m/>
    <m/>
    <m/>
    <n v="0"/>
    <m/>
    <m/>
    <n v="1"/>
    <m/>
    <m/>
    <m/>
    <m/>
    <m/>
    <m/>
    <n v="1"/>
    <n v="0"/>
    <n v="1"/>
    <n v="0"/>
    <n v="0"/>
    <n v="0"/>
    <n v="0"/>
    <n v="0"/>
    <n v="0"/>
    <n v="1"/>
    <n v="0"/>
    <n v="0"/>
    <n v="0.25"/>
    <n v="0.25"/>
    <n v="0.25"/>
    <n v="0.25"/>
    <n v="514703"/>
    <n v="172701"/>
    <m/>
  </r>
  <r>
    <s v="18/1446/FUL"/>
    <x v="0"/>
    <m/>
    <d v="2018-08-10T00:00:00"/>
    <d v="2021-08-10T00:00:00"/>
    <m/>
    <m/>
    <x v="2"/>
    <x v="0"/>
    <m/>
    <s v="Demolition of existing single family dwelling and erection of a replacement two-storey dwelling house, with accommodation in the mansard roof."/>
    <s v="32 Albion Road_x000d_Twickenham_x000d_TW2 6QJ"/>
    <s v="TW2 6QJ"/>
    <m/>
    <m/>
    <m/>
    <n v="1"/>
    <m/>
    <m/>
    <m/>
    <m/>
    <n v="1"/>
    <m/>
    <m/>
    <m/>
    <m/>
    <n v="1"/>
    <m/>
    <m/>
    <m/>
    <m/>
    <n v="1"/>
    <n v="0"/>
    <n v="0"/>
    <n v="0"/>
    <n v="0"/>
    <n v="0"/>
    <n v="0"/>
    <n v="0"/>
    <n v="0"/>
    <n v="0"/>
    <n v="0"/>
    <n v="0"/>
    <n v="0"/>
    <n v="0"/>
    <n v="0"/>
    <n v="0"/>
    <n v="515299"/>
    <n v="173105"/>
    <s v="SOT"/>
  </r>
  <r>
    <s v="18/1566/FUL"/>
    <x v="2"/>
    <m/>
    <d v="2018-09-25T00:00:00"/>
    <d v="2021-09-25T00:00:00"/>
    <d v="2019-01-31T00:00:00"/>
    <d v="2019-10-10T00:00:00"/>
    <x v="1"/>
    <x v="0"/>
    <m/>
    <s v="Second floor rear roof extension, replacement windows on first floor rear and side elevations, 2 no. rooflights on front roof slope to facilitate the conversion of existing 3 bed dwelling house to form 2x 2 bed flats and 1x 1 bed flat and associated cycle"/>
    <s v="16 Whitton Road_x000d_Twickenham_x000d_TW1 1BJ"/>
    <s v="TW1 1BJ"/>
    <m/>
    <m/>
    <n v="1"/>
    <m/>
    <m/>
    <m/>
    <m/>
    <m/>
    <n v="1"/>
    <m/>
    <n v="1"/>
    <n v="2"/>
    <m/>
    <m/>
    <m/>
    <m/>
    <m/>
    <m/>
    <n v="3"/>
    <n v="1"/>
    <n v="2"/>
    <n v="-1"/>
    <n v="0"/>
    <n v="0"/>
    <n v="0"/>
    <n v="0"/>
    <n v="0"/>
    <n v="2"/>
    <n v="2"/>
    <n v="0"/>
    <n v="0"/>
    <n v="0"/>
    <n v="0"/>
    <n v="0"/>
    <n v="515965"/>
    <n v="173782"/>
    <s v="STM"/>
  </r>
  <r>
    <s v="18/1569/FUL"/>
    <x v="2"/>
    <m/>
    <d v="2018-08-17T00:00:00"/>
    <d v="2022-03-11T00:00:00"/>
    <d v="2019-03-31T00:00:00"/>
    <d v="2019-05-31T00:00:00"/>
    <x v="1"/>
    <x v="0"/>
    <m/>
    <s v="Reversion of to two self-contained flats into single family dwelling house."/>
    <s v="14 Norman Avenue_x000d_Twickenham_x000d_TW1 2LY"/>
    <s v="TW1 2LY"/>
    <m/>
    <n v="2"/>
    <m/>
    <m/>
    <m/>
    <m/>
    <m/>
    <m/>
    <n v="2"/>
    <m/>
    <m/>
    <m/>
    <m/>
    <n v="1"/>
    <m/>
    <m/>
    <m/>
    <m/>
    <n v="1"/>
    <n v="0"/>
    <n v="-2"/>
    <n v="0"/>
    <n v="1"/>
    <n v="0"/>
    <n v="0"/>
    <n v="0"/>
    <n v="0"/>
    <n v="-1"/>
    <n v="-1"/>
    <n v="0"/>
    <n v="0"/>
    <n v="0"/>
    <n v="0"/>
    <n v="0"/>
    <n v="516997"/>
    <n v="173966"/>
    <s v="TWR"/>
  </r>
  <r>
    <s v="18/1619/FUL"/>
    <x v="4"/>
    <m/>
    <d v="2019-05-28T00:00:00"/>
    <d v="2022-05-28T00:00:00"/>
    <m/>
    <d v="2020-05-12T00:00:00"/>
    <x v="0"/>
    <x v="0"/>
    <m/>
    <s v="Erection of rear roof extension with roof lights to front roof slope and conversion of first floor flat and new roof space into two self-contained flats."/>
    <s v="135A Sheen Lane_x000d_East Sheen_x000d_London_x000d_SW14 8AE"/>
    <s v="SW14 8AE"/>
    <m/>
    <m/>
    <m/>
    <m/>
    <m/>
    <m/>
    <m/>
    <m/>
    <n v="0"/>
    <m/>
    <n v="1"/>
    <m/>
    <m/>
    <m/>
    <m/>
    <m/>
    <m/>
    <m/>
    <n v="1"/>
    <n v="1"/>
    <n v="0"/>
    <n v="0"/>
    <n v="0"/>
    <n v="0"/>
    <n v="0"/>
    <n v="0"/>
    <n v="0"/>
    <n v="1"/>
    <n v="0"/>
    <n v="1"/>
    <n v="0"/>
    <n v="0"/>
    <n v="0"/>
    <n v="0"/>
    <n v="520508"/>
    <n v="175448"/>
    <s v="EAS"/>
  </r>
  <r>
    <s v="18/1722/GPD13"/>
    <x v="1"/>
    <s v="PA"/>
    <d v="2018-07-12T00:00:00"/>
    <d v="2021-07-12T00:00:00"/>
    <d v="2018-04-02T00:00:00"/>
    <d v="2019-10-14T00:00:00"/>
    <x v="1"/>
    <x v="0"/>
    <m/>
    <s v="Change of use from A1(Retail) to C3 (Residential) to create a two bedroom flat."/>
    <s v="Ground Floor_x000d_204 Stanley Road_x000d_Teddington_x000d_TW11 8UE_x000d_"/>
    <s v="TW11 8UE"/>
    <m/>
    <m/>
    <m/>
    <m/>
    <m/>
    <m/>
    <m/>
    <m/>
    <n v="0"/>
    <m/>
    <m/>
    <n v="1"/>
    <m/>
    <m/>
    <m/>
    <m/>
    <m/>
    <m/>
    <n v="1"/>
    <n v="0"/>
    <n v="1"/>
    <n v="0"/>
    <n v="0"/>
    <n v="0"/>
    <n v="0"/>
    <n v="0"/>
    <n v="0"/>
    <n v="1"/>
    <n v="1"/>
    <n v="0"/>
    <n v="0"/>
    <n v="0"/>
    <n v="0"/>
    <n v="0"/>
    <n v="515113"/>
    <n v="171634"/>
    <s v="FHH"/>
  </r>
  <r>
    <s v="18/1743/FUL"/>
    <x v="0"/>
    <m/>
    <d v="2018-10-12T00:00:00"/>
    <d v="2021-12-20T00:00:00"/>
    <m/>
    <m/>
    <x v="2"/>
    <x v="0"/>
    <m/>
    <s v="Subdivision of existing curtilage at 168 Broom Road; alterations to existing garage to the rear of the site comprising single storey side extension; two rear dormer roof extensions; two rooflights to the front roofslope and fenestration alterations to fac"/>
    <s v="168 Broom Road_x000d_Teddington_x000d_TW11 9PQ_x000d_"/>
    <s v="TW11 9PQ"/>
    <m/>
    <m/>
    <m/>
    <m/>
    <m/>
    <m/>
    <m/>
    <m/>
    <n v="0"/>
    <m/>
    <n v="1"/>
    <m/>
    <m/>
    <m/>
    <m/>
    <m/>
    <m/>
    <m/>
    <n v="1"/>
    <n v="1"/>
    <n v="0"/>
    <n v="0"/>
    <n v="0"/>
    <n v="0"/>
    <n v="0"/>
    <n v="0"/>
    <n v="0"/>
    <n v="1"/>
    <n v="0"/>
    <n v="0"/>
    <n v="0.25"/>
    <n v="0.25"/>
    <n v="0.25"/>
    <n v="0.25"/>
    <n v="517388"/>
    <n v="170706"/>
    <s v="HWI"/>
  </r>
  <r>
    <s v="18/1767/FUL"/>
    <x v="1"/>
    <m/>
    <d v="2019-01-11T00:00:00"/>
    <d v="2022-01-11T00:00:00"/>
    <d v="2019-03-01T00:00:00"/>
    <d v="2020-05-11T00:00:00"/>
    <x v="0"/>
    <x v="0"/>
    <m/>
    <s v="Alterations to the existing shopfront and reduction to ground floor floorspace to facilitate the re-provision of a Class A2 use at ground floor level.  _x000d_Change of use of existing A2 to C3 (Residential) Use at part ground level and first floor level.  Repl"/>
    <s v="73 High Street_x000d_Hampton Hill_x000d_TW12 1NH_x000d_"/>
    <s v="TW12 1NH"/>
    <m/>
    <m/>
    <m/>
    <m/>
    <m/>
    <m/>
    <m/>
    <m/>
    <n v="0"/>
    <m/>
    <m/>
    <n v="2"/>
    <m/>
    <m/>
    <m/>
    <m/>
    <m/>
    <m/>
    <n v="2"/>
    <n v="0"/>
    <n v="2"/>
    <n v="0"/>
    <n v="0"/>
    <n v="0"/>
    <n v="0"/>
    <n v="0"/>
    <n v="0"/>
    <n v="2"/>
    <n v="0"/>
    <n v="2"/>
    <n v="0"/>
    <n v="0"/>
    <n v="0"/>
    <n v="0"/>
    <n v="514273"/>
    <n v="170844"/>
    <s v="FHH"/>
  </r>
  <r>
    <s v="18/1808/FUL"/>
    <x v="0"/>
    <m/>
    <d v="2018-11-19T00:00:00"/>
    <d v="2021-11-19T00:00:00"/>
    <d v="2019-10-16T00:00:00"/>
    <m/>
    <x v="0"/>
    <x v="0"/>
    <m/>
    <s v="Demolition of existing building in Use Class B8 (storage and distribution) and change of use of land to C3 (residential) use.  Erection of a part two storey part single storey building to provide 4 bed (4B8P) dwellinghouse with associated parking, hard an"/>
    <s v="12 - 14 Church Lane Teddington_x000a__x000a_"/>
    <s v="TW11 8AP"/>
    <m/>
    <m/>
    <m/>
    <m/>
    <m/>
    <m/>
    <m/>
    <m/>
    <n v="0"/>
    <m/>
    <m/>
    <m/>
    <m/>
    <n v="1"/>
    <m/>
    <m/>
    <m/>
    <m/>
    <n v="1"/>
    <n v="0"/>
    <n v="0"/>
    <n v="0"/>
    <n v="1"/>
    <n v="0"/>
    <n v="0"/>
    <n v="0"/>
    <n v="0"/>
    <n v="1"/>
    <n v="0"/>
    <n v="1"/>
    <n v="0"/>
    <n v="0"/>
    <n v="0"/>
    <n v="0"/>
    <n v="515803"/>
    <n v="171071"/>
    <s v="TED"/>
  </r>
  <r>
    <s v="18/1817/GPD15"/>
    <x v="1"/>
    <s v="PA"/>
    <d v="2018-06-29T00:00:00"/>
    <d v="2021-06-29T00:00:00"/>
    <m/>
    <d v="2020-02-21T00:00:00"/>
    <x v="1"/>
    <x v="0"/>
    <m/>
    <s v="Change of use from an office (Use Class B1(a)) to residential (Use Class C3) to provide 1 x 4 bed dwellinghouse."/>
    <s v="9 Elmtree Road_x000d_Teddington_x000d_TW11 8SJ_x000d_"/>
    <s v="TW11 8SJ"/>
    <m/>
    <m/>
    <m/>
    <m/>
    <m/>
    <m/>
    <m/>
    <m/>
    <n v="0"/>
    <m/>
    <m/>
    <m/>
    <m/>
    <n v="1"/>
    <m/>
    <m/>
    <m/>
    <m/>
    <n v="1"/>
    <n v="0"/>
    <n v="0"/>
    <n v="0"/>
    <n v="1"/>
    <n v="0"/>
    <n v="0"/>
    <n v="0"/>
    <n v="0"/>
    <n v="1"/>
    <n v="1"/>
    <n v="0"/>
    <n v="0"/>
    <n v="0"/>
    <n v="0"/>
    <n v="0"/>
    <n v="515379"/>
    <n v="171492"/>
    <s v="FHH"/>
  </r>
  <r>
    <s v="18/1911/FUL"/>
    <x v="4"/>
    <m/>
    <d v="2018-12-11T00:00:00"/>
    <d v="2021-12-11T00:00:00"/>
    <m/>
    <m/>
    <x v="2"/>
    <x v="0"/>
    <m/>
    <s v="First floor side extension and internal alterations (loss of floor space to existing first floor flat) in connection with the formation of an additional studio flat."/>
    <s v="74 Copthall Gardens_x000d_Twickenham_x000d_TW1 4HJ_x000d__x000d_"/>
    <s v="TW1 4HJ"/>
    <m/>
    <m/>
    <m/>
    <m/>
    <m/>
    <m/>
    <m/>
    <m/>
    <n v="0"/>
    <m/>
    <n v="1"/>
    <m/>
    <m/>
    <m/>
    <m/>
    <m/>
    <m/>
    <m/>
    <n v="1"/>
    <n v="1"/>
    <n v="0"/>
    <n v="0"/>
    <n v="0"/>
    <n v="0"/>
    <n v="0"/>
    <n v="0"/>
    <n v="0"/>
    <n v="1"/>
    <n v="0"/>
    <n v="0"/>
    <n v="0.25"/>
    <n v="0.25"/>
    <n v="0.25"/>
    <n v="0.25"/>
    <n v="515913"/>
    <n v="173384"/>
    <s v="TWR"/>
  </r>
  <r>
    <s v="18/2038/FUL"/>
    <x v="0"/>
    <m/>
    <d v="2019-02-12T00:00:00"/>
    <d v="2022-02-12T00:00:00"/>
    <m/>
    <m/>
    <x v="2"/>
    <x v="0"/>
    <m/>
    <s v="Demolition of existing building and construction of new building with basement."/>
    <s v="33 Parke Road_x000d_Barnes_x000d_London_x000d_SW13 9NJ"/>
    <s v="SW13 9NJ"/>
    <m/>
    <m/>
    <m/>
    <m/>
    <m/>
    <n v="1"/>
    <m/>
    <m/>
    <n v="1"/>
    <m/>
    <m/>
    <m/>
    <m/>
    <m/>
    <n v="1"/>
    <m/>
    <m/>
    <m/>
    <n v="1"/>
    <n v="0"/>
    <n v="0"/>
    <n v="0"/>
    <n v="0"/>
    <n v="1"/>
    <n v="-1"/>
    <n v="0"/>
    <n v="0"/>
    <n v="0"/>
    <n v="0"/>
    <n v="0"/>
    <n v="0"/>
    <n v="0"/>
    <n v="0"/>
    <n v="0"/>
    <n v="522063"/>
    <n v="177165"/>
    <s v="BAR"/>
  </r>
  <r>
    <s v="18/2114/FUL"/>
    <x v="1"/>
    <m/>
    <d v="2018-12-20T00:00:00"/>
    <d v="2021-12-20T00:00:00"/>
    <d v="2019-02-01T00:00:00"/>
    <d v="2020-05-04T00:00:00"/>
    <x v="0"/>
    <x v="0"/>
    <m/>
    <s v="Two-storey rear extension, rear roof extension and conversion of the rear part of the ground floor shop; in connection with the use of the property as a ground floor retail unit, 1x two-bedroom flat and 2 x one-bedroom flats."/>
    <s v="7 Barnes High Street_x000d_Barnes_x000d_London_x000d_SW13 9LW"/>
    <s v="SW13 9LW"/>
    <n v="2"/>
    <m/>
    <m/>
    <m/>
    <m/>
    <m/>
    <m/>
    <m/>
    <n v="2"/>
    <m/>
    <n v="2"/>
    <n v="1"/>
    <m/>
    <m/>
    <m/>
    <m/>
    <m/>
    <m/>
    <n v="3"/>
    <n v="0"/>
    <n v="1"/>
    <n v="0"/>
    <n v="0"/>
    <n v="0"/>
    <n v="0"/>
    <n v="0"/>
    <n v="0"/>
    <n v="1"/>
    <n v="0"/>
    <n v="1"/>
    <n v="0"/>
    <n v="0"/>
    <n v="0"/>
    <n v="0"/>
    <n v="521729"/>
    <n v="176389"/>
    <s v="MBC"/>
  </r>
  <r>
    <s v="18/2235/VRC"/>
    <x v="1"/>
    <m/>
    <d v="2018-09-25T00:00:00"/>
    <d v="2021-09-25T00:00:00"/>
    <m/>
    <m/>
    <x v="0"/>
    <x v="0"/>
    <m/>
    <s v="Removal of Condition U35386 (Residential-Ancillary Accommodation) and vary condition U35387 (Mixed use A4/C1) of planning permission 17/2301/FUL to exclude the reference to the stable block."/>
    <s v="Jolly Coopers _x000d_16 High Street_x000d_Hampton_x000d_TW12 2SJ"/>
    <s v="TW12 2SJ"/>
    <m/>
    <m/>
    <n v="1"/>
    <m/>
    <m/>
    <m/>
    <m/>
    <m/>
    <n v="1"/>
    <m/>
    <m/>
    <n v="1"/>
    <m/>
    <m/>
    <m/>
    <m/>
    <m/>
    <m/>
    <n v="1"/>
    <n v="0"/>
    <n v="1"/>
    <n v="-1"/>
    <n v="0"/>
    <n v="0"/>
    <n v="0"/>
    <n v="0"/>
    <n v="0"/>
    <n v="0"/>
    <n v="0"/>
    <n v="0"/>
    <n v="0"/>
    <n v="0"/>
    <n v="0"/>
    <n v="0"/>
    <n v="514005"/>
    <n v="169556"/>
    <s v="HTN"/>
  </r>
  <r>
    <s v="18/2296/ES191"/>
    <x v="2"/>
    <m/>
    <d v="2018-08-20T00:00:00"/>
    <d v="2019-11-29T00:00:00"/>
    <m/>
    <d v="2019-11-29T00:00:00"/>
    <x v="1"/>
    <x v="0"/>
    <m/>
    <s v="Use of the ground floor (left annex) as a self-contained dwelling (C3)."/>
    <s v="706A Hanworth Road_x000d_Whitton_x000d_Hounslow_x000d_TW4 5NT_x000d_"/>
    <s v="TW4 5NT"/>
    <m/>
    <m/>
    <m/>
    <m/>
    <n v="1"/>
    <m/>
    <m/>
    <m/>
    <n v="1"/>
    <m/>
    <m/>
    <n v="1"/>
    <n v="1"/>
    <m/>
    <m/>
    <m/>
    <m/>
    <m/>
    <n v="2"/>
    <n v="0"/>
    <n v="1"/>
    <n v="1"/>
    <n v="0"/>
    <n v="-1"/>
    <n v="0"/>
    <n v="0"/>
    <n v="0"/>
    <n v="1"/>
    <n v="1"/>
    <n v="0"/>
    <n v="0"/>
    <n v="0"/>
    <n v="0"/>
    <n v="0"/>
    <n v="512613"/>
    <n v="173404"/>
    <s v="HEA"/>
  </r>
  <r>
    <s v="18/2322/FUL"/>
    <x v="1"/>
    <m/>
    <d v="2018-11-13T00:00:00"/>
    <d v="2022-05-30T00:00:00"/>
    <d v="2020-01-13T00:00:00"/>
    <m/>
    <x v="0"/>
    <x v="0"/>
    <m/>
    <s v="Demolition of existing single-storey rear lean-to extension and formation of new external patio and other external alterations to elevations.  Change of use of rear part of ground floor level from A1(retail) to C3 (residential) to faciliate its conversion"/>
    <s v="300 - 302 Sandycombe Road_x000d_Richmond_x000d_TW9 3NG_x000d_"/>
    <s v="TW9 3NG"/>
    <m/>
    <m/>
    <m/>
    <m/>
    <m/>
    <m/>
    <m/>
    <m/>
    <n v="0"/>
    <m/>
    <m/>
    <n v="1"/>
    <m/>
    <m/>
    <m/>
    <m/>
    <m/>
    <m/>
    <n v="1"/>
    <n v="0"/>
    <n v="1"/>
    <n v="0"/>
    <n v="0"/>
    <n v="0"/>
    <n v="0"/>
    <n v="0"/>
    <n v="0"/>
    <n v="1"/>
    <n v="0"/>
    <n v="1"/>
    <n v="0"/>
    <n v="0"/>
    <n v="0"/>
    <n v="0"/>
    <n v="519061"/>
    <n v="176662"/>
    <s v="KWA"/>
  </r>
  <r>
    <s v="18/2328/GPD15"/>
    <x v="1"/>
    <s v="PA"/>
    <d v="2018-09-14T00:00:00"/>
    <d v="2021-09-14T00:00:00"/>
    <m/>
    <m/>
    <x v="2"/>
    <x v="0"/>
    <m/>
    <s v="Change of use from B1 to C3 (1No. studio flat and 2No. one bed apartments)."/>
    <s v="4 Udney Park Road_x000d_Teddington_x000d_TW11 9BG_x000d_"/>
    <s v="TW11 9BG"/>
    <m/>
    <m/>
    <m/>
    <m/>
    <m/>
    <m/>
    <m/>
    <m/>
    <n v="0"/>
    <m/>
    <n v="3"/>
    <m/>
    <m/>
    <m/>
    <m/>
    <m/>
    <m/>
    <m/>
    <n v="3"/>
    <n v="3"/>
    <n v="0"/>
    <n v="0"/>
    <n v="0"/>
    <n v="0"/>
    <n v="0"/>
    <n v="0"/>
    <n v="0"/>
    <n v="3"/>
    <n v="0"/>
    <n v="0"/>
    <n v="0.75"/>
    <n v="0.75"/>
    <n v="0.75"/>
    <n v="0.75"/>
    <n v="516288"/>
    <n v="171091"/>
    <s v="TED"/>
  </r>
  <r>
    <s v="18/2494/FUL"/>
    <x v="0"/>
    <m/>
    <d v="2019-03-22T00:00:00"/>
    <d v="2022-03-22T00:00:00"/>
    <d v="2020-01-29T00:00:00"/>
    <m/>
    <x v="0"/>
    <x v="0"/>
    <m/>
    <s v="Demolition of an existing dwelling and erection of 2no. two-storey three-bedroom dwelling houses with roof space accommodation  and associated landscaping. Replacement of front boundary wall. Removal of crossover and closure of vehicular access."/>
    <s v="4 West Temple Sheen_x000d_East Sheen_x000d_London_x000d_SW14 7RT"/>
    <s v="SW14 7RT"/>
    <m/>
    <n v="1"/>
    <m/>
    <m/>
    <m/>
    <m/>
    <m/>
    <m/>
    <n v="1"/>
    <m/>
    <m/>
    <m/>
    <n v="2"/>
    <m/>
    <m/>
    <m/>
    <m/>
    <m/>
    <n v="2"/>
    <n v="0"/>
    <n v="-1"/>
    <n v="2"/>
    <n v="0"/>
    <n v="0"/>
    <n v="0"/>
    <n v="0"/>
    <n v="0"/>
    <n v="1"/>
    <n v="0"/>
    <n v="1"/>
    <n v="0"/>
    <n v="0"/>
    <n v="0"/>
    <n v="0"/>
    <n v="519884"/>
    <n v="175023"/>
    <s v="EAS"/>
  </r>
  <r>
    <s v="18/2620/FUL"/>
    <x v="4"/>
    <m/>
    <d v="2019-01-04T00:00:00"/>
    <d v="2022-01-04T00:00:00"/>
    <d v="2018-04-02T00:00:00"/>
    <d v="2019-12-02T00:00:00"/>
    <x v="1"/>
    <x v="0"/>
    <m/>
    <s v="Single storey rear extension to facilitate the provision of 1 x studio flat including secure bicycle storage for the proposed new unit and the existing ground floor and first floor units in the existing building."/>
    <s v="Ground Floor _x000d_204 Stanley Road_x000d_Teddington_x000d_TW11 8UE"/>
    <s v="TW11 8UE"/>
    <m/>
    <m/>
    <m/>
    <m/>
    <m/>
    <m/>
    <m/>
    <m/>
    <n v="0"/>
    <m/>
    <n v="1"/>
    <m/>
    <m/>
    <m/>
    <m/>
    <m/>
    <m/>
    <m/>
    <n v="1"/>
    <n v="1"/>
    <n v="0"/>
    <n v="0"/>
    <n v="0"/>
    <n v="0"/>
    <n v="0"/>
    <n v="0"/>
    <n v="0"/>
    <n v="1"/>
    <n v="1"/>
    <n v="0"/>
    <n v="0"/>
    <n v="0"/>
    <n v="0"/>
    <n v="0"/>
    <n v="515112"/>
    <n v="171634"/>
    <s v="FHH"/>
  </r>
  <r>
    <s v="18/2716/GPD13"/>
    <x v="1"/>
    <s v="PA"/>
    <d v="2018-10-08T00:00:00"/>
    <d v="2021-10-08T00:00:00"/>
    <m/>
    <m/>
    <x v="2"/>
    <x v="0"/>
    <m/>
    <s v="Change of use of premises from a A1 use to to C3 (residential use - 2 no studio flats and 1 x 1 bed flat with existing first floor flat above no. 561 to remain)"/>
    <s v="561 - 563 Upper Richmond Road West_x000d_East Sheen_x000d_London_x000d_SW14 7ED_x000d_"/>
    <s v="SW14 7ED"/>
    <m/>
    <m/>
    <m/>
    <m/>
    <m/>
    <m/>
    <m/>
    <m/>
    <n v="0"/>
    <m/>
    <n v="3"/>
    <m/>
    <m/>
    <m/>
    <m/>
    <m/>
    <m/>
    <m/>
    <n v="3"/>
    <n v="3"/>
    <n v="0"/>
    <n v="0"/>
    <n v="0"/>
    <n v="0"/>
    <n v="0"/>
    <n v="0"/>
    <n v="0"/>
    <n v="3"/>
    <n v="0"/>
    <n v="0"/>
    <n v="0.75"/>
    <n v="0.75"/>
    <n v="0.75"/>
    <n v="0.75"/>
    <n v="519756"/>
    <n v="175319"/>
    <s v="EAS"/>
  </r>
  <r>
    <s v="18/2928/FUL"/>
    <x v="1"/>
    <m/>
    <d v="2019-03-08T00:00:00"/>
    <d v="2022-03-08T00:00:00"/>
    <d v="2019-03-29T00:00:00"/>
    <m/>
    <x v="0"/>
    <x v="0"/>
    <m/>
    <s v="Change of use of ancillary A3 accommodation on 1st and 2nd floors to create 1No. 3bed self-contained flat (C3 use) and installation of a rear door and railings at first floor level."/>
    <s v="20 - 22 High Street_x000d_Teddington_x000d_TW11 8EW_x000d_"/>
    <s v="TW11 8EW"/>
    <m/>
    <m/>
    <m/>
    <m/>
    <m/>
    <m/>
    <m/>
    <m/>
    <n v="0"/>
    <m/>
    <m/>
    <m/>
    <n v="1"/>
    <m/>
    <m/>
    <m/>
    <m/>
    <m/>
    <n v="1"/>
    <n v="0"/>
    <n v="0"/>
    <n v="1"/>
    <n v="0"/>
    <n v="0"/>
    <n v="0"/>
    <n v="0"/>
    <n v="0"/>
    <n v="1"/>
    <n v="0"/>
    <n v="1"/>
    <n v="0"/>
    <n v="0"/>
    <n v="0"/>
    <n v="0"/>
    <n v="516022"/>
    <n v="171099"/>
    <s v="TED"/>
  </r>
  <r>
    <s v="18/2943/FUL"/>
    <x v="4"/>
    <m/>
    <d v="2019-11-07T00:00:00"/>
    <d v="2022-11-07T00:00:00"/>
    <m/>
    <m/>
    <x v="2"/>
    <x v="0"/>
    <m/>
    <s v="Construction of part second floor extension to facilitate the creation of 6No. one bedroom flats with associated alterations, new bin and cycle storage and associated car parking."/>
    <s v="A1 - A3 Kingsway_x000d_Oldfield Road_x000d_Hampton_x000d_TW12 2HD"/>
    <s v="TW12 2HE"/>
    <m/>
    <m/>
    <m/>
    <m/>
    <m/>
    <m/>
    <m/>
    <m/>
    <n v="0"/>
    <m/>
    <n v="6"/>
    <m/>
    <m/>
    <m/>
    <m/>
    <m/>
    <m/>
    <m/>
    <n v="6"/>
    <n v="6"/>
    <n v="0"/>
    <n v="0"/>
    <n v="0"/>
    <n v="0"/>
    <n v="0"/>
    <n v="0"/>
    <n v="0"/>
    <n v="6"/>
    <n v="0"/>
    <n v="0"/>
    <n v="1.5"/>
    <n v="1.5"/>
    <n v="1.5"/>
    <n v="1.5"/>
    <n v="512869"/>
    <n v="169793"/>
    <s v="HTN"/>
  </r>
  <r>
    <s v="18/3003/FUL"/>
    <x v="0"/>
    <m/>
    <d v="2019-05-24T00:00:00"/>
    <d v="2022-05-24T00:00:00"/>
    <m/>
    <m/>
    <x v="2"/>
    <x v="0"/>
    <m/>
    <s v="Part single, part two-storey rear extension to facilitate the creation of a 1No. 2-bedroom (3 person) dwellinghouse with associated hard and soft landscaping, new boundary railings, sliding gate and timber fencing, cycle, refuse and recycle storage and fo"/>
    <s v="391 St Margarets Road_x000d_Twickenham_x000d_Isleworth_x000d_TW7 7BZ_x000d_"/>
    <s v="TW7 7BZ"/>
    <m/>
    <m/>
    <m/>
    <m/>
    <m/>
    <m/>
    <m/>
    <m/>
    <n v="0"/>
    <m/>
    <m/>
    <n v="1"/>
    <m/>
    <m/>
    <m/>
    <m/>
    <m/>
    <m/>
    <n v="1"/>
    <n v="0"/>
    <n v="1"/>
    <n v="0"/>
    <n v="0"/>
    <n v="0"/>
    <n v="0"/>
    <n v="0"/>
    <n v="0"/>
    <n v="1"/>
    <n v="0"/>
    <n v="0"/>
    <n v="0.25"/>
    <n v="0.25"/>
    <n v="0.25"/>
    <n v="0.25"/>
    <n v="516557"/>
    <n v="175273"/>
    <s v="STM"/>
  </r>
  <r>
    <s v="18/3195/GPD15"/>
    <x v="1"/>
    <s v="PA"/>
    <d v="2018-11-12T00:00:00"/>
    <d v="2021-11-12T00:00:00"/>
    <m/>
    <m/>
    <x v="2"/>
    <x v="0"/>
    <m/>
    <s v="Change of use of first and second floor B1(a) office accommodation to 1 x three bedroom C3 residential unit."/>
    <s v="75 Sheen Lane_x000d_East Sheen_x000d_London_x000d_SW14 8AD_x000d_"/>
    <s v="SW14 8AD"/>
    <m/>
    <m/>
    <m/>
    <m/>
    <m/>
    <m/>
    <m/>
    <m/>
    <n v="0"/>
    <m/>
    <m/>
    <m/>
    <n v="1"/>
    <m/>
    <m/>
    <m/>
    <m/>
    <m/>
    <n v="1"/>
    <n v="0"/>
    <n v="0"/>
    <n v="1"/>
    <n v="0"/>
    <n v="0"/>
    <n v="0"/>
    <n v="0"/>
    <n v="0"/>
    <n v="1"/>
    <n v="0"/>
    <n v="0"/>
    <n v="0.25"/>
    <n v="0.25"/>
    <n v="0.25"/>
    <n v="0.25"/>
    <n v="520495"/>
    <n v="175597"/>
    <s v="EAS"/>
  </r>
  <r>
    <s v="18/3285/FUL"/>
    <x v="0"/>
    <m/>
    <d v="2019-03-18T00:00:00"/>
    <d v="2022-03-18T00:00:00"/>
    <m/>
    <m/>
    <x v="2"/>
    <x v="0"/>
    <m/>
    <s v="Demolition of existing house and construction of a new 5 bed house with basement"/>
    <s v="74 Lowther Road_x000d_Barnes_x000d_London_x000d_SW13 9NU"/>
    <s v="SW13 9NU"/>
    <m/>
    <m/>
    <m/>
    <n v="1"/>
    <m/>
    <m/>
    <m/>
    <m/>
    <n v="1"/>
    <m/>
    <m/>
    <m/>
    <m/>
    <m/>
    <n v="1"/>
    <m/>
    <m/>
    <m/>
    <n v="1"/>
    <n v="0"/>
    <n v="0"/>
    <n v="0"/>
    <n v="-1"/>
    <n v="1"/>
    <n v="0"/>
    <n v="0"/>
    <n v="0"/>
    <n v="0"/>
    <n v="0"/>
    <n v="0"/>
    <n v="0"/>
    <n v="0"/>
    <n v="0"/>
    <n v="0"/>
    <n v="521978"/>
    <n v="177062"/>
    <s v="BAR"/>
  </r>
  <r>
    <s v="18/3460/FUL"/>
    <x v="2"/>
    <m/>
    <d v="2019-02-26T00:00:00"/>
    <d v="2022-02-26T00:00:00"/>
    <m/>
    <m/>
    <x v="2"/>
    <x v="0"/>
    <m/>
    <s v="Infill of internal void with new roof section over to facilitate conversion of existing three-bedroom dwelling (flat) above a retail unit to 2no. one-bed dwellings (flats) above retail unit._x000d_"/>
    <s v="20A Red Lion Street_x000d_Richmond_x000d_TW9 1RW"/>
    <s v="TW9 1RW"/>
    <m/>
    <m/>
    <n v="1"/>
    <m/>
    <m/>
    <m/>
    <m/>
    <m/>
    <n v="1"/>
    <m/>
    <n v="2"/>
    <m/>
    <m/>
    <m/>
    <m/>
    <m/>
    <m/>
    <n v="0"/>
    <n v="2"/>
    <n v="2"/>
    <n v="0"/>
    <n v="-1"/>
    <n v="0"/>
    <n v="0"/>
    <n v="0"/>
    <n v="0"/>
    <n v="0"/>
    <n v="1"/>
    <n v="0"/>
    <n v="0"/>
    <n v="0.25"/>
    <n v="0.25"/>
    <n v="0.25"/>
    <n v="0.25"/>
    <n v="517894"/>
    <n v="174757"/>
    <s v="SRW"/>
  </r>
  <r>
    <s v="18/3515/FUL"/>
    <x v="2"/>
    <m/>
    <d v="2019-02-18T00:00:00"/>
    <d v="2022-02-18T00:00:00"/>
    <d v="2019-10-01T00:00:00"/>
    <d v="2020-08-13T00:00:00"/>
    <x v="0"/>
    <x v="0"/>
    <m/>
    <s v="Conversion of first and second floor flat and construction of rear dormer roof extension to provide 4no. (3 x 1B1P and 1 x 2B3P) residential dwellings and other alterations."/>
    <s v="311 Upper Richmond Road West_x000d_East Sheen_x000d_London_x000d_SW14 8QR_x000d_"/>
    <s v="SW14 8QR"/>
    <m/>
    <n v="2"/>
    <m/>
    <m/>
    <m/>
    <m/>
    <m/>
    <m/>
    <n v="2"/>
    <m/>
    <n v="3"/>
    <n v="1"/>
    <m/>
    <m/>
    <m/>
    <m/>
    <m/>
    <m/>
    <n v="4"/>
    <n v="3"/>
    <n v="-1"/>
    <n v="0"/>
    <n v="0"/>
    <n v="0"/>
    <n v="0"/>
    <n v="0"/>
    <n v="0"/>
    <n v="2"/>
    <n v="0"/>
    <n v="2"/>
    <n v="0"/>
    <n v="0"/>
    <n v="0"/>
    <n v="0"/>
    <n v="520700"/>
    <n v="175411"/>
    <s v="EAS"/>
  </r>
  <r>
    <s v="18/3613/GPD15"/>
    <x v="1"/>
    <s v="PA"/>
    <d v="2018-12-28T00:00:00"/>
    <d v="2021-12-28T00:00:00"/>
    <m/>
    <m/>
    <x v="2"/>
    <x v="0"/>
    <m/>
    <s v="Change of use from office B1(a) to C3 (Resdiential) use to provide 1 x 1 bed dwellinghouse."/>
    <s v="108 Shacklegate Lane_x000d_Teddington_x000d_TW11 8SH_x000d_"/>
    <s v="TW11 8SH"/>
    <m/>
    <m/>
    <m/>
    <m/>
    <m/>
    <m/>
    <m/>
    <m/>
    <n v="0"/>
    <m/>
    <n v="1"/>
    <m/>
    <m/>
    <m/>
    <m/>
    <m/>
    <m/>
    <m/>
    <n v="1"/>
    <n v="1"/>
    <n v="0"/>
    <n v="0"/>
    <n v="0"/>
    <n v="0"/>
    <n v="0"/>
    <n v="0"/>
    <n v="0"/>
    <n v="1"/>
    <n v="0"/>
    <n v="0"/>
    <n v="0.25"/>
    <n v="0.25"/>
    <n v="0.25"/>
    <n v="0.25"/>
    <n v="515394"/>
    <n v="171656"/>
    <s v="FHH"/>
  </r>
  <r>
    <s v="18/3696/FUL"/>
    <x v="1"/>
    <m/>
    <d v="2019-02-08T00:00:00"/>
    <d v="2022-02-08T00:00:00"/>
    <m/>
    <m/>
    <x v="2"/>
    <x v="0"/>
    <m/>
    <s v="Change of use of existing A2 (Financial and professional services) to C3 (Residential) to create 1No. 1 bed flat; Fenestration alterations; Insertion of rooflights to single storey front projection and single storey side/rear extension."/>
    <s v="192 Heath Road_x000d_Twickenham_x000d_TW2 5TX"/>
    <s v="TW2 5TX"/>
    <m/>
    <m/>
    <m/>
    <m/>
    <m/>
    <m/>
    <m/>
    <m/>
    <n v="0"/>
    <m/>
    <n v="1"/>
    <m/>
    <m/>
    <m/>
    <m/>
    <m/>
    <m/>
    <m/>
    <n v="1"/>
    <n v="1"/>
    <n v="0"/>
    <n v="0"/>
    <n v="0"/>
    <n v="0"/>
    <n v="0"/>
    <n v="0"/>
    <n v="0"/>
    <n v="1"/>
    <n v="0"/>
    <n v="0"/>
    <n v="0.25"/>
    <n v="0.25"/>
    <n v="0.25"/>
    <n v="0.25"/>
    <n v="515502"/>
    <n v="173093"/>
    <s v="SOT"/>
  </r>
  <r>
    <s v="18/3768/FUL"/>
    <x v="1"/>
    <m/>
    <d v="2019-03-26T00:00:00"/>
    <d v="2022-03-26T00:00:00"/>
    <d v="2020-01-13T00:00:00"/>
    <m/>
    <x v="0"/>
    <x v="0"/>
    <m/>
    <s v="Demolition of two existing workshop buildings. Change of use from current vacant B1 use to C3. Construction of 2No. semi-detached 5-bedroom family houses consisting of 2 storeys plus loft space with integral garaging.  Associated hard &amp; soft landscaping t"/>
    <s v="58 Oldfield Road_x000d_Hampton_x000d_TW12 2AE"/>
    <s v="TW12 2AE"/>
    <m/>
    <m/>
    <m/>
    <m/>
    <m/>
    <m/>
    <m/>
    <m/>
    <n v="0"/>
    <m/>
    <m/>
    <m/>
    <m/>
    <m/>
    <n v="2"/>
    <m/>
    <m/>
    <m/>
    <n v="2"/>
    <n v="0"/>
    <n v="0"/>
    <n v="0"/>
    <n v="0"/>
    <n v="2"/>
    <n v="0"/>
    <n v="0"/>
    <n v="0"/>
    <n v="2"/>
    <n v="0"/>
    <n v="2"/>
    <n v="0"/>
    <n v="0"/>
    <n v="0"/>
    <n v="0"/>
    <n v="513264"/>
    <n v="169738"/>
    <s v="HTN"/>
  </r>
  <r>
    <s v="18/3804/FUL"/>
    <x v="0"/>
    <m/>
    <d v="2019-05-14T00:00:00"/>
    <d v="2022-05-14T00:00:00"/>
    <d v="2019-10-17T00:00:00"/>
    <m/>
    <x v="0"/>
    <x v="0"/>
    <m/>
    <s v="Demolition of buildings on site and construction of a 3 storey building fronting Station Road, comprising 254sqm ground floor light industrial use (B1c Use Class) with 7 apartments above (5No. 2B4P flats and 2No. 1B2P flats) and a 2 storey building fronti"/>
    <s v="139 - 143 Station Road_x000d_Hampton_x000d_TW12 2AL_x000d_"/>
    <s v="TW12 2AL"/>
    <m/>
    <m/>
    <m/>
    <m/>
    <m/>
    <m/>
    <m/>
    <m/>
    <n v="0"/>
    <m/>
    <n v="2"/>
    <n v="7"/>
    <m/>
    <m/>
    <m/>
    <m/>
    <m/>
    <m/>
    <n v="9"/>
    <n v="2"/>
    <n v="7"/>
    <n v="0"/>
    <n v="0"/>
    <n v="0"/>
    <n v="0"/>
    <n v="0"/>
    <n v="0"/>
    <n v="9"/>
    <n v="0"/>
    <n v="9"/>
    <n v="0"/>
    <n v="0"/>
    <n v="0"/>
    <n v="0"/>
    <n v="513285"/>
    <n v="169757"/>
    <s v="HTN"/>
  </r>
  <r>
    <s v="18/3815/GPD15"/>
    <x v="1"/>
    <s v="PA"/>
    <d v="2019-01-18T00:00:00"/>
    <d v="2022-01-18T00:00:00"/>
    <d v="2019-11-15T00:00:00"/>
    <m/>
    <x v="0"/>
    <x v="0"/>
    <m/>
    <s v="Change of use of two detached buildings and the associated curtilage from light industrial use (Class B1(c)) to residential use (Class C3) to provide 7 x 1 bedroom units and 1 x 2 bedroom unit."/>
    <s v="42 - 42A High Street_x000d_Hampton Wick_x000d_Kingston Upon Thames_x000d_KT1 4DB_x000d_"/>
    <s v="KT1 4DB"/>
    <m/>
    <m/>
    <m/>
    <m/>
    <m/>
    <m/>
    <m/>
    <m/>
    <n v="0"/>
    <m/>
    <n v="7"/>
    <n v="1"/>
    <m/>
    <m/>
    <m/>
    <m/>
    <m/>
    <m/>
    <n v="8"/>
    <n v="7"/>
    <n v="1"/>
    <n v="0"/>
    <n v="0"/>
    <n v="0"/>
    <n v="0"/>
    <n v="0"/>
    <n v="0"/>
    <n v="8"/>
    <n v="0"/>
    <n v="8"/>
    <n v="0"/>
    <n v="0"/>
    <n v="0"/>
    <n v="0"/>
    <n v="517565"/>
    <n v="169582"/>
    <s v="HWI"/>
  </r>
  <r>
    <s v="18/3930/FUL"/>
    <x v="0"/>
    <m/>
    <d v="2019-10-17T00:00:00"/>
    <d v="2022-10-17T00:00:00"/>
    <m/>
    <m/>
    <x v="2"/>
    <x v="0"/>
    <m/>
    <s v="Demolition of existing garage and erection of 1No. 2 storey with habitable roofspace 4 bed dwelling with associated hard and soft landscaping. Alterations to existing crossover and creation of a new crossover in front of No.38 Langham Road to facilitate p"/>
    <s v="38 Langham Road_x000d_Teddington_x000d_TW11 9HQ"/>
    <s v="TW11 9HQ"/>
    <m/>
    <m/>
    <m/>
    <m/>
    <m/>
    <m/>
    <m/>
    <m/>
    <n v="0"/>
    <m/>
    <m/>
    <m/>
    <m/>
    <n v="1"/>
    <m/>
    <m/>
    <m/>
    <m/>
    <n v="1"/>
    <n v="0"/>
    <n v="0"/>
    <n v="0"/>
    <n v="1"/>
    <n v="0"/>
    <n v="0"/>
    <n v="0"/>
    <n v="0"/>
    <n v="1"/>
    <n v="0"/>
    <n v="0"/>
    <n v="0.25"/>
    <n v="0.25"/>
    <n v="0.25"/>
    <n v="0.25"/>
    <n v="516550"/>
    <n v="171027"/>
    <s v="HWI"/>
  </r>
  <r>
    <s v="18/3941/GPD15"/>
    <x v="1"/>
    <s v="PA"/>
    <d v="2019-01-30T00:00:00"/>
    <d v="2022-01-30T00:00:00"/>
    <d v="2019-09-14T00:00:00"/>
    <m/>
    <x v="0"/>
    <x v="0"/>
    <m/>
    <s v="Change of use from office (B1) to three residential units (C3), with associated car parking provision."/>
    <s v="Sherwood House_x000d_Forest Road_x000d_Kew_x000d_TW9 3BY_x000d_"/>
    <s v="TW9 3BY"/>
    <m/>
    <m/>
    <m/>
    <m/>
    <m/>
    <m/>
    <m/>
    <m/>
    <n v="0"/>
    <m/>
    <m/>
    <n v="1"/>
    <n v="2"/>
    <m/>
    <m/>
    <m/>
    <m/>
    <m/>
    <n v="3"/>
    <n v="0"/>
    <n v="1"/>
    <n v="2"/>
    <n v="0"/>
    <n v="0"/>
    <n v="0"/>
    <n v="0"/>
    <n v="0"/>
    <n v="3"/>
    <n v="0"/>
    <n v="3"/>
    <n v="0"/>
    <n v="0"/>
    <n v="0"/>
    <n v="0"/>
    <n v="519311"/>
    <n v="177214"/>
    <s v="KWA"/>
  </r>
  <r>
    <s v="18/3950/FUL"/>
    <x v="1"/>
    <m/>
    <d v="2019-07-15T00:00:00"/>
    <d v="2022-07-15T00:00:00"/>
    <m/>
    <m/>
    <x v="2"/>
    <x v="1"/>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m/>
    <n v="7"/>
    <n v="3"/>
    <n v="1"/>
    <m/>
    <m/>
    <m/>
    <m/>
    <n v="11"/>
    <n v="0"/>
    <n v="7"/>
    <n v="3"/>
    <n v="1"/>
    <n v="0"/>
    <n v="0"/>
    <n v="0"/>
    <n v="0"/>
    <n v="11"/>
    <n v="0"/>
    <n v="0"/>
    <n v="0"/>
    <n v="5.5"/>
    <n v="5.5"/>
    <n v="0"/>
    <n v="518144"/>
    <n v="175553"/>
    <s v="NRW"/>
  </r>
  <r>
    <s v="18/3950/FUL"/>
    <x v="1"/>
    <m/>
    <d v="2019-07-15T00:00:00"/>
    <d v="2022-07-15T00:00:00"/>
    <m/>
    <m/>
    <x v="2"/>
    <x v="2"/>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n v="4"/>
    <m/>
    <m/>
    <m/>
    <m/>
    <m/>
    <m/>
    <m/>
    <n v="4"/>
    <n v="4"/>
    <n v="0"/>
    <n v="0"/>
    <n v="0"/>
    <n v="0"/>
    <n v="0"/>
    <n v="0"/>
    <n v="0"/>
    <n v="4"/>
    <n v="0"/>
    <n v="0"/>
    <n v="0"/>
    <n v="2"/>
    <n v="2"/>
    <n v="0"/>
    <n v="518144"/>
    <n v="175553"/>
    <s v="NRW"/>
  </r>
  <r>
    <s v="18/3950/FUL"/>
    <x v="1"/>
    <m/>
    <d v="2019-07-15T00:00:00"/>
    <d v="2022-07-15T00:00:00"/>
    <m/>
    <m/>
    <x v="2"/>
    <x v="0"/>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m/>
    <n v="21"/>
    <n v="31"/>
    <n v="2"/>
    <n v="2"/>
    <m/>
    <m/>
    <m/>
    <m/>
    <n v="56"/>
    <n v="21"/>
    <n v="31"/>
    <n v="2"/>
    <n v="2"/>
    <n v="0"/>
    <n v="0"/>
    <n v="0"/>
    <n v="0"/>
    <n v="56"/>
    <n v="0"/>
    <n v="0"/>
    <n v="0"/>
    <n v="28"/>
    <n v="28"/>
    <n v="0"/>
    <n v="518144"/>
    <n v="175553"/>
    <s v="NRW"/>
  </r>
  <r>
    <s v="18/3952/FUL"/>
    <x v="0"/>
    <m/>
    <d v="2019-03-29T00:00:00"/>
    <d v="2022-04-01T00:00:00"/>
    <m/>
    <m/>
    <x v="2"/>
    <x v="0"/>
    <m/>
    <s v="Replacement of existing dwelling with 1 no. 2 storey with accommodation in the roof (5B10P) dwellinghouse and new pedestrian gate."/>
    <s v="45 Ormond Crescent_x000d_Hampton_x000d_TW12 2TJ"/>
    <s v="TW12 2TJ"/>
    <m/>
    <m/>
    <m/>
    <m/>
    <n v="1"/>
    <m/>
    <m/>
    <m/>
    <n v="1"/>
    <m/>
    <m/>
    <m/>
    <m/>
    <m/>
    <n v="1"/>
    <m/>
    <m/>
    <m/>
    <n v="1"/>
    <n v="0"/>
    <n v="0"/>
    <n v="0"/>
    <n v="0"/>
    <n v="0"/>
    <n v="0"/>
    <n v="0"/>
    <n v="0"/>
    <n v="0"/>
    <n v="0"/>
    <n v="0"/>
    <n v="0"/>
    <n v="0"/>
    <n v="0"/>
    <n v="0"/>
    <n v="513943"/>
    <n v="170016"/>
    <s v="HTN"/>
  </r>
  <r>
    <s v="18/3954/FUL"/>
    <x v="0"/>
    <m/>
    <d v="2019-07-08T00:00:00"/>
    <d v="2022-06-24T00:00:00"/>
    <m/>
    <m/>
    <x v="2"/>
    <x v="0"/>
    <m/>
    <s v="Demolition of existing two-storey dwelling house and construction of replacement 7-bedroom, 2-storey dwelling house (with accommodation in the roof space) and associated landscaping and new front boundary treatment."/>
    <s v="20 Sheen Common Drive_x000d_Richmond_x000d_TW10 5BN"/>
    <s v="TW10 5BN"/>
    <m/>
    <m/>
    <m/>
    <n v="1"/>
    <m/>
    <m/>
    <m/>
    <m/>
    <n v="1"/>
    <m/>
    <m/>
    <m/>
    <m/>
    <m/>
    <m/>
    <m/>
    <n v="1"/>
    <m/>
    <n v="1"/>
    <n v="0"/>
    <n v="0"/>
    <n v="0"/>
    <n v="-1"/>
    <n v="0"/>
    <n v="0"/>
    <n v="1"/>
    <n v="0"/>
    <n v="0"/>
    <n v="0"/>
    <n v="0"/>
    <n v="0"/>
    <n v="0"/>
    <n v="0"/>
    <n v="0"/>
    <n v="519436"/>
    <n v="174990"/>
    <s v="SRW"/>
  </r>
  <r>
    <s v="18/4125/FUL"/>
    <x v="2"/>
    <m/>
    <d v="2019-02-06T00:00:00"/>
    <d v="2022-02-06T00:00:00"/>
    <m/>
    <m/>
    <x v="2"/>
    <x v="0"/>
    <m/>
    <s v="Alterations and extensions to existing building comprising 1) single storey side/rear extension, 2) new gable roof extension, new window, pitched roof to existing two storey bay window and 1 rooflight to front elevation; 3) dormer roof extension to main r"/>
    <s v="85 Connaught Road_x000d_Teddington_x000d_TW11 0QQ_x000d_"/>
    <s v="TW11 0QQ"/>
    <m/>
    <n v="1"/>
    <n v="1"/>
    <m/>
    <m/>
    <m/>
    <m/>
    <m/>
    <n v="2"/>
    <m/>
    <n v="2"/>
    <n v="1"/>
    <n v="1"/>
    <m/>
    <m/>
    <m/>
    <m/>
    <m/>
    <n v="4"/>
    <n v="2"/>
    <n v="0"/>
    <n v="0"/>
    <n v="0"/>
    <n v="0"/>
    <n v="0"/>
    <n v="0"/>
    <n v="0"/>
    <n v="2"/>
    <n v="0"/>
    <n v="0"/>
    <n v="0.5"/>
    <n v="0.5"/>
    <n v="0.5"/>
    <n v="0.5"/>
    <n v="514632"/>
    <n v="171370"/>
    <s v="FHH"/>
  </r>
  <r>
    <s v="18/4138/FUL"/>
    <x v="0"/>
    <m/>
    <d v="2019-11-11T00:00:00"/>
    <d v="2022-11-11T00:00:00"/>
    <d v="2020-04-14T00:00:00"/>
    <m/>
    <x v="2"/>
    <x v="0"/>
    <m/>
    <s v="Demolition of existing dwelling and construction of two-storey five-bedroom (10-Person) dwelling with basement and associated landscaping and refuse/recycling and cycle storage."/>
    <s v="2 West Park Avenue_x000d_Kew_x000d_Richmond_x000d_TW9 4AL_x000d_"/>
    <s v="TW9 4AL"/>
    <m/>
    <m/>
    <m/>
    <m/>
    <n v="1"/>
    <m/>
    <m/>
    <m/>
    <n v="1"/>
    <m/>
    <m/>
    <m/>
    <m/>
    <m/>
    <n v="1"/>
    <m/>
    <m/>
    <m/>
    <n v="1"/>
    <n v="0"/>
    <n v="0"/>
    <n v="0"/>
    <n v="0"/>
    <n v="0"/>
    <n v="0"/>
    <n v="0"/>
    <n v="0"/>
    <n v="0"/>
    <n v="0"/>
    <n v="0"/>
    <n v="0"/>
    <n v="0"/>
    <n v="0"/>
    <n v="0"/>
    <n v="519487"/>
    <n v="176661"/>
    <s v="KWA"/>
  </r>
  <r>
    <s v="18/4183/FUL"/>
    <x v="0"/>
    <m/>
    <d v="2019-07-25T00:00:00"/>
    <d v="2022-07-25T00:00:00"/>
    <m/>
    <m/>
    <x v="2"/>
    <x v="0"/>
    <m/>
    <s v="Demolition of existing garage compound and erection of one detached dwelling with 2 parking spaces, turning area, landscaping and tree planting."/>
    <s v="Garage Site_x000d_Rosslyn Avenue/Treen Avenue_x000d_Barnes_x000d_London_x000d_SW13 0JT"/>
    <s v="SW13 0JT"/>
    <m/>
    <m/>
    <m/>
    <m/>
    <m/>
    <m/>
    <m/>
    <m/>
    <n v="0"/>
    <m/>
    <m/>
    <m/>
    <n v="1"/>
    <m/>
    <m/>
    <m/>
    <m/>
    <m/>
    <n v="1"/>
    <n v="0"/>
    <n v="0"/>
    <n v="1"/>
    <n v="0"/>
    <n v="0"/>
    <n v="0"/>
    <n v="0"/>
    <n v="0"/>
    <n v="1"/>
    <n v="0"/>
    <n v="0"/>
    <n v="0.25"/>
    <n v="0.25"/>
    <n v="0.25"/>
    <n v="0.25"/>
    <n v="521611"/>
    <n v="175705"/>
    <s v="MBC"/>
  </r>
  <r>
    <s v="18/4259/FUL"/>
    <x v="2"/>
    <m/>
    <d v="2019-09-23T00:00:00"/>
    <d v="2022-09-23T00:00:00"/>
    <m/>
    <m/>
    <x v="2"/>
    <x v="0"/>
    <m/>
    <s v="Reversion of existing block of two maisonettes to  single dwelling house, replacement of existing rear dormer with mansard roof and two dormers to rear elevation, addition of green sedum roof to new mansard and replacement of front elevation roof light wi"/>
    <s v="44 Nassau Road_x000d_Barnes_x000d_London_x000d_SW13 9QE_x000d_"/>
    <s v="SW13 9QE"/>
    <n v="1"/>
    <m/>
    <m/>
    <n v="1"/>
    <m/>
    <m/>
    <m/>
    <m/>
    <n v="2"/>
    <m/>
    <m/>
    <m/>
    <m/>
    <m/>
    <m/>
    <n v="1"/>
    <m/>
    <m/>
    <n v="1"/>
    <n v="-1"/>
    <n v="0"/>
    <n v="0"/>
    <n v="-1"/>
    <n v="0"/>
    <n v="1"/>
    <n v="0"/>
    <n v="0"/>
    <n v="-1"/>
    <n v="0"/>
    <n v="0"/>
    <n v="-0.25"/>
    <n v="-0.25"/>
    <n v="-0.25"/>
    <n v="-0.25"/>
    <n v="521753"/>
    <n v="176604"/>
    <s v="BAR"/>
  </r>
  <r>
    <s v="19/0092/FUL"/>
    <x v="3"/>
    <m/>
    <d v="2019-07-03T00:00:00"/>
    <d v="2022-07-03T00:00:00"/>
    <d v="2019-08-14T00:00:00"/>
    <m/>
    <x v="0"/>
    <x v="0"/>
    <m/>
    <s v="Single-storey extension and conversion of the existing granny annexe to provide a new 1 bedroom, 2 person dwelling with associated new landscaping."/>
    <s v="11 Grasmere Avenue_x000d_Whitton_x000d_Hounslow_x000d_TW3 2JG_x000d_"/>
    <s v="TW3 2JG"/>
    <m/>
    <m/>
    <m/>
    <m/>
    <m/>
    <m/>
    <m/>
    <m/>
    <n v="0"/>
    <m/>
    <n v="1"/>
    <m/>
    <m/>
    <m/>
    <m/>
    <m/>
    <m/>
    <m/>
    <n v="1"/>
    <n v="1"/>
    <n v="0"/>
    <n v="0"/>
    <n v="0"/>
    <n v="0"/>
    <n v="0"/>
    <n v="0"/>
    <n v="0"/>
    <n v="1"/>
    <n v="0"/>
    <n v="1"/>
    <n v="0"/>
    <n v="0"/>
    <n v="0"/>
    <n v="0"/>
    <n v="513733"/>
    <n v="174333"/>
    <s v="WHI"/>
  </r>
  <r>
    <s v="19/0111/FUL"/>
    <x v="3"/>
    <m/>
    <d v="2019-12-12T00:00:00"/>
    <d v="2022-12-12T00:00:00"/>
    <d v="2020-03-30T00:00:00"/>
    <m/>
    <x v="0"/>
    <x v="0"/>
    <m/>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_x000d_Lower Teddington Road_x000d_Hampton Wick_x000d__x000d_"/>
    <s v="KT1"/>
    <n v="10"/>
    <m/>
    <m/>
    <m/>
    <m/>
    <m/>
    <m/>
    <m/>
    <n v="10"/>
    <m/>
    <n v="20"/>
    <n v="30"/>
    <n v="1"/>
    <m/>
    <m/>
    <m/>
    <m/>
    <m/>
    <n v="51"/>
    <n v="10"/>
    <n v="30"/>
    <n v="1"/>
    <n v="0"/>
    <n v="0"/>
    <n v="0"/>
    <n v="0"/>
    <n v="0"/>
    <n v="41"/>
    <n v="0"/>
    <n v="0"/>
    <n v="20.5"/>
    <n v="20.5"/>
    <n v="0"/>
    <n v="0"/>
    <n v="517598"/>
    <n v="169722"/>
    <s v="HWI"/>
  </r>
  <r>
    <s v="19/0141/ES191"/>
    <x v="1"/>
    <m/>
    <d v="2019-06-21T00:00:00"/>
    <d v="2019-06-21T00:00:00"/>
    <d v="2019-06-21T00:00:00"/>
    <d v="2019-06-21T00:00:00"/>
    <x v="1"/>
    <x v="0"/>
    <m/>
    <s v="Continued use of part of the property (excluding Unit 1) as 2No. flats in multiple occupation for upto 6 people."/>
    <s v="The Boathouse_x000d_Ranelagh Drive_x000d_Twickenham_x000d_TW1 1QZ_x000d_"/>
    <s v="TW1 1QZ"/>
    <m/>
    <m/>
    <m/>
    <m/>
    <m/>
    <m/>
    <m/>
    <m/>
    <n v="0"/>
    <m/>
    <m/>
    <m/>
    <m/>
    <n v="1"/>
    <n v="1"/>
    <m/>
    <m/>
    <m/>
    <n v="2"/>
    <n v="0"/>
    <n v="0"/>
    <n v="0"/>
    <n v="1"/>
    <n v="1"/>
    <n v="0"/>
    <n v="0"/>
    <n v="0"/>
    <n v="2"/>
    <n v="2"/>
    <n v="0"/>
    <n v="0"/>
    <n v="0"/>
    <n v="0"/>
    <n v="0"/>
    <n v="516877"/>
    <n v="175059"/>
    <s v="STM"/>
  </r>
  <r>
    <s v="19/0171/GPD15"/>
    <x v="1"/>
    <s v="PA"/>
    <d v="2019-03-19T00:00:00"/>
    <d v="2022-03-19T00:00:00"/>
    <m/>
    <m/>
    <x v="2"/>
    <x v="0"/>
    <m/>
    <s v="Change of use from B1 (Offices) to C3(a) (Dwellings) (2 x 2 bed)."/>
    <s v="62 Glentham Road_x000d_Barnes_x000d_London_x000d_SW13 9JJ_x000d_"/>
    <s v="SW13 9JJ"/>
    <m/>
    <m/>
    <m/>
    <m/>
    <m/>
    <m/>
    <m/>
    <m/>
    <n v="0"/>
    <m/>
    <m/>
    <n v="2"/>
    <m/>
    <m/>
    <m/>
    <m/>
    <m/>
    <m/>
    <n v="2"/>
    <n v="0"/>
    <n v="2"/>
    <n v="0"/>
    <n v="0"/>
    <n v="0"/>
    <n v="0"/>
    <n v="0"/>
    <n v="0"/>
    <n v="2"/>
    <n v="0"/>
    <n v="0"/>
    <n v="0.5"/>
    <n v="0.5"/>
    <n v="0.5"/>
    <n v="0.5"/>
    <n v="522531"/>
    <n v="177884"/>
    <s v="BAR"/>
  </r>
  <r>
    <s v="19/0175/FUL"/>
    <x v="0"/>
    <m/>
    <d v="2019-05-09T00:00:00"/>
    <d v="2022-05-09T00:00:00"/>
    <m/>
    <m/>
    <x v="2"/>
    <x v="0"/>
    <m/>
    <s v="Demolition of existing one-bedroom, two-storey dwelling and construction of one-bedroom, one-person single-storey dwelling."/>
    <s v="The Haven _x000d_Eel Pie Island_x000d_Twickenham_x000d_TW1 3DY"/>
    <s v="TW1 3DY"/>
    <n v="1"/>
    <m/>
    <m/>
    <m/>
    <m/>
    <m/>
    <m/>
    <m/>
    <n v="1"/>
    <m/>
    <n v="1"/>
    <m/>
    <m/>
    <m/>
    <m/>
    <m/>
    <m/>
    <m/>
    <n v="1"/>
    <n v="0"/>
    <n v="0"/>
    <n v="0"/>
    <n v="0"/>
    <n v="0"/>
    <n v="0"/>
    <n v="0"/>
    <n v="0"/>
    <n v="0"/>
    <n v="0"/>
    <n v="0"/>
    <n v="0"/>
    <n v="0"/>
    <n v="0"/>
    <n v="0"/>
    <n v="516414"/>
    <n v="173065"/>
    <s v="TWR"/>
  </r>
  <r>
    <s v="19/0181/GPD15"/>
    <x v="1"/>
    <s v="PA"/>
    <d v="2019-03-06T00:00:00"/>
    <d v="2022-03-06T00:00:00"/>
    <d v="2019-05-13T00:00:00"/>
    <d v="2020-07-02T00:00:00"/>
    <x v="0"/>
    <x v="0"/>
    <m/>
    <s v="Change of use from B1 (Offices) to C3(a) (Dwellings) (1 x 1 bed)."/>
    <s v="95 South Worple Way_x000d_East Sheen_x000d_London_x000d_SW14 8ND_x000d_"/>
    <s v="SW14 8ND"/>
    <m/>
    <m/>
    <m/>
    <m/>
    <m/>
    <m/>
    <m/>
    <m/>
    <n v="0"/>
    <m/>
    <n v="1"/>
    <m/>
    <m/>
    <m/>
    <m/>
    <m/>
    <m/>
    <m/>
    <n v="1"/>
    <n v="1"/>
    <n v="0"/>
    <n v="0"/>
    <n v="0"/>
    <n v="0"/>
    <n v="0"/>
    <n v="0"/>
    <n v="0"/>
    <n v="1"/>
    <n v="0"/>
    <n v="1"/>
    <n v="0"/>
    <n v="0"/>
    <n v="0"/>
    <n v="0"/>
    <n v="520540"/>
    <n v="175748"/>
    <s v="EAS"/>
  </r>
  <r>
    <s v="19/0228/FUL"/>
    <x v="2"/>
    <m/>
    <d v="2019-06-28T00:00:00"/>
    <d v="2022-06-28T00:00:00"/>
    <m/>
    <m/>
    <x v="2"/>
    <x v="0"/>
    <m/>
    <s v="Division of the existing dwelling house into two residential units in the form of semi detached houses. The demolition of the existing adjoined garage and alterations to fenestration."/>
    <s v="173 Kew Road_x000d_Richmond_x000d_TW9 2BB"/>
    <s v="TW9 2BB"/>
    <m/>
    <m/>
    <m/>
    <m/>
    <m/>
    <m/>
    <n v="1"/>
    <m/>
    <n v="1"/>
    <m/>
    <m/>
    <m/>
    <n v="1"/>
    <n v="1"/>
    <m/>
    <m/>
    <m/>
    <m/>
    <n v="2"/>
    <n v="0"/>
    <n v="0"/>
    <n v="1"/>
    <n v="1"/>
    <n v="0"/>
    <n v="0"/>
    <n v="-1"/>
    <n v="0"/>
    <n v="1"/>
    <n v="0"/>
    <n v="0"/>
    <n v="0.25"/>
    <n v="0.25"/>
    <n v="0.25"/>
    <n v="0.25"/>
    <n v="518380"/>
    <n v="175623"/>
    <s v="NRW"/>
  </r>
  <r>
    <s v="19/0338/FUL"/>
    <x v="0"/>
    <m/>
    <d v="2019-05-24T00:00:00"/>
    <d v="2022-05-24T00:00:00"/>
    <m/>
    <m/>
    <x v="2"/>
    <x v="0"/>
    <m/>
    <s v="Demolition of existing 3-bedroom bungalow and erection of a new 3-bedroom detached house with basement level."/>
    <s v="48 Fourth Cross Road_x000d_Twickenham_x000d_TW2 5EL"/>
    <s v="TW2 5EL"/>
    <m/>
    <m/>
    <n v="1"/>
    <m/>
    <m/>
    <m/>
    <m/>
    <m/>
    <n v="1"/>
    <m/>
    <m/>
    <m/>
    <n v="1"/>
    <m/>
    <m/>
    <m/>
    <m/>
    <m/>
    <n v="1"/>
    <n v="0"/>
    <n v="0"/>
    <n v="0"/>
    <n v="0"/>
    <n v="0"/>
    <n v="0"/>
    <n v="0"/>
    <n v="0"/>
    <n v="0"/>
    <n v="0"/>
    <n v="0"/>
    <n v="0"/>
    <n v="0"/>
    <n v="0"/>
    <n v="0"/>
    <n v="514720"/>
    <n v="172712"/>
    <s v="WET"/>
  </r>
  <r>
    <s v="19/0347/GPD15"/>
    <x v="1"/>
    <s v="PA"/>
    <d v="2019-03-12T00:00:00"/>
    <d v="2022-03-13T00:00:00"/>
    <d v="2019-04-01T00:00:00"/>
    <m/>
    <x v="0"/>
    <x v="0"/>
    <m/>
    <s v="Change of use from B1(a) Office use to C3 Residential use to provide 3 x 1 bed and 1 x 2 bed flats with associated internal refuse and cycle storage."/>
    <s v="Albion House_x000d_Colne Road_x000d_Twickenham_x000d_TW2 6QL_x000d_"/>
    <s v="TW2 6QL"/>
    <m/>
    <m/>
    <m/>
    <m/>
    <m/>
    <m/>
    <m/>
    <m/>
    <n v="0"/>
    <m/>
    <n v="3"/>
    <n v="1"/>
    <m/>
    <m/>
    <m/>
    <m/>
    <m/>
    <m/>
    <n v="4"/>
    <n v="3"/>
    <n v="1"/>
    <n v="0"/>
    <n v="0"/>
    <n v="0"/>
    <n v="0"/>
    <n v="0"/>
    <n v="0"/>
    <n v="4"/>
    <n v="0"/>
    <n v="4"/>
    <n v="0"/>
    <n v="0"/>
    <n v="0"/>
    <n v="0"/>
    <n v="515383"/>
    <n v="173139"/>
    <s v="SOT"/>
  </r>
  <r>
    <s v="19/0382/FUL"/>
    <x v="0"/>
    <m/>
    <d v="2019-12-05T00:00:00"/>
    <d v="2022-12-05T00:00:00"/>
    <m/>
    <m/>
    <x v="2"/>
    <x v="0"/>
    <m/>
    <s v="Erection of two-storey detached dwellinghouse and basement with sunken courtyard and green wall.  New brick wall and pedestrian gate to Popes Avenue frontage, new parking and hard and soft landscaping."/>
    <s v="Ajanta _x000d_13 Walpole Gardens_x000d_Twickenham_x000d_TW2 5SL"/>
    <s v="TW2 5SL"/>
    <m/>
    <m/>
    <m/>
    <m/>
    <m/>
    <m/>
    <m/>
    <m/>
    <n v="0"/>
    <m/>
    <m/>
    <m/>
    <n v="1"/>
    <m/>
    <m/>
    <m/>
    <m/>
    <m/>
    <n v="1"/>
    <n v="0"/>
    <n v="0"/>
    <n v="1"/>
    <n v="0"/>
    <n v="0"/>
    <n v="0"/>
    <n v="0"/>
    <n v="0"/>
    <n v="1"/>
    <n v="0"/>
    <n v="0"/>
    <n v="0.25"/>
    <n v="0.25"/>
    <n v="0.25"/>
    <n v="0.25"/>
    <n v="515414"/>
    <n v="172536"/>
    <s v="SOT"/>
  </r>
  <r>
    <s v="19/0386/FUL"/>
    <x v="0"/>
    <m/>
    <d v="2019-07-05T00:00:00"/>
    <d v="2022-07-05T00:00:00"/>
    <d v="2020-01-06T00:00:00"/>
    <m/>
    <x v="0"/>
    <x v="0"/>
    <m/>
    <s v="Demolition of the existing self-contained single-storey detached dwelling and construction of replacement 2 storey dwelling with associated landscaping and boundary treatment alteration."/>
    <s v="10 Constance Road_x000d_Twickenham_x000d_TW2 7JH"/>
    <s v="TW2 7JH"/>
    <n v="1"/>
    <m/>
    <m/>
    <m/>
    <m/>
    <m/>
    <m/>
    <m/>
    <n v="1"/>
    <m/>
    <m/>
    <n v="1"/>
    <m/>
    <m/>
    <m/>
    <m/>
    <m/>
    <m/>
    <n v="1"/>
    <n v="-1"/>
    <n v="1"/>
    <n v="0"/>
    <n v="0"/>
    <n v="0"/>
    <n v="0"/>
    <n v="0"/>
    <n v="0"/>
    <n v="0"/>
    <n v="0"/>
    <n v="0"/>
    <n v="0"/>
    <n v="0"/>
    <n v="0"/>
    <n v="0"/>
    <n v="514120"/>
    <n v="173638"/>
    <s v="WHI"/>
  </r>
  <r>
    <s v="19/0391/FUL"/>
    <x v="0"/>
    <m/>
    <d v="2020-02-20T00:00:00"/>
    <d v="2023-02-20T00:00:00"/>
    <m/>
    <m/>
    <x v="2"/>
    <x v="0"/>
    <m/>
    <s v="Demolition all buildings on site and the erection of a three-storey building and a part one, two-storey building comprising (3 x 1 bedroom and 4 x 2 bedroom) flats and approximately 805 sqm of flexible B1/D1 and flexible B1/D2 commercial floorspace, surfa"/>
    <s v="26-28 _x000d_Priests Bridge_x000d_East Sheen_x000d_London_x000d_SW14 8TA"/>
    <s v="SW14 8TA"/>
    <m/>
    <m/>
    <m/>
    <m/>
    <m/>
    <m/>
    <m/>
    <m/>
    <n v="0"/>
    <m/>
    <n v="3"/>
    <n v="4"/>
    <m/>
    <m/>
    <m/>
    <m/>
    <m/>
    <m/>
    <n v="7"/>
    <n v="3"/>
    <n v="4"/>
    <n v="0"/>
    <n v="0"/>
    <n v="0"/>
    <n v="0"/>
    <n v="0"/>
    <n v="0"/>
    <n v="7"/>
    <n v="0"/>
    <n v="0"/>
    <n v="1.75"/>
    <n v="1.75"/>
    <n v="1.75"/>
    <n v="1.75"/>
    <n v="521492"/>
    <n v="175545"/>
    <s v="MBC"/>
  </r>
  <r>
    <s v="19/0414/FUL"/>
    <x v="0"/>
    <m/>
    <d v="2020-01-22T00:00:00"/>
    <d v="2023-01-23T00:00:00"/>
    <m/>
    <m/>
    <x v="2"/>
    <x v="0"/>
    <m/>
    <s v="Erection of 2No 3-bed, 6-person houses with associated hard and soft landscaping, cycle and refuse stores and car parking on land to rear of 56 and 58 Harvey Road."/>
    <s v="56 - 58 Harvey Road_x000d_Whitton_x000d__x000d_"/>
    <s v="TW4 5LU"/>
    <m/>
    <m/>
    <m/>
    <m/>
    <m/>
    <m/>
    <m/>
    <m/>
    <n v="0"/>
    <m/>
    <m/>
    <m/>
    <n v="2"/>
    <m/>
    <m/>
    <m/>
    <m/>
    <m/>
    <n v="2"/>
    <n v="0"/>
    <n v="0"/>
    <n v="2"/>
    <n v="0"/>
    <n v="0"/>
    <n v="0"/>
    <n v="0"/>
    <n v="0"/>
    <n v="2"/>
    <n v="0"/>
    <n v="0"/>
    <n v="0.5"/>
    <n v="0.5"/>
    <n v="0.5"/>
    <n v="0.5"/>
    <n v="513048"/>
    <n v="173758"/>
    <s v="HEA"/>
  </r>
  <r>
    <s v="19/0475/FUL"/>
    <x v="3"/>
    <m/>
    <d v="2019-07-31T00:00:00"/>
    <d v="2022-07-31T00:00:00"/>
    <m/>
    <d v="2020-02-26T00:00:00"/>
    <x v="1"/>
    <x v="0"/>
    <m/>
    <s v="Construction of additional storey, two storey front extension, replacement windows and doors on all elevations and alterations to external materials on elevations to facilitate the change of use of building and 6 no. parking spaces from offices (Class B1("/>
    <s v="1 - 2 Archer Mews_x000d_Hampton Hill_x000d_TW12 1RN_x000d_"/>
    <s v="TW12 1RN"/>
    <m/>
    <m/>
    <m/>
    <m/>
    <m/>
    <m/>
    <m/>
    <m/>
    <n v="0"/>
    <m/>
    <n v="4"/>
    <n v="3"/>
    <m/>
    <m/>
    <m/>
    <m/>
    <m/>
    <m/>
    <n v="7"/>
    <n v="4"/>
    <n v="3"/>
    <n v="0"/>
    <n v="0"/>
    <n v="0"/>
    <n v="0"/>
    <n v="0"/>
    <n v="0"/>
    <n v="7"/>
    <n v="7"/>
    <n v="0"/>
    <n v="0"/>
    <n v="0"/>
    <n v="0"/>
    <n v="0"/>
    <n v="514280"/>
    <n v="170996"/>
    <s v="FHH"/>
  </r>
  <r>
    <s v="19/0551/FUL"/>
    <x v="2"/>
    <m/>
    <d v="2019-08-21T00:00:00"/>
    <d v="2022-08-21T00:00:00"/>
    <d v="2019-11-04T00:00:00"/>
    <m/>
    <x v="0"/>
    <x v="0"/>
    <m/>
    <s v="Convert 2 flats back to one family house. Proposed pitched side infill extension adjacent neighbouring infill extension with glazed rooflight. Proposed loft conversion with full width rear dormer, partial dormer to outrigger and rooflights."/>
    <s v="32 Selwyn Avenue_x000d_Richmond_x000d_TW9 2HA_x000d_"/>
    <s v="TW9 2HA"/>
    <n v="1"/>
    <n v="1"/>
    <m/>
    <m/>
    <m/>
    <m/>
    <m/>
    <m/>
    <n v="2"/>
    <m/>
    <m/>
    <m/>
    <m/>
    <m/>
    <n v="1"/>
    <m/>
    <m/>
    <m/>
    <n v="1"/>
    <n v="-1"/>
    <n v="-1"/>
    <n v="0"/>
    <n v="0"/>
    <n v="1"/>
    <n v="0"/>
    <n v="0"/>
    <n v="0"/>
    <n v="-1"/>
    <n v="0"/>
    <n v="-1"/>
    <n v="0"/>
    <n v="0"/>
    <n v="0"/>
    <n v="0"/>
    <n v="518458"/>
    <n v="175501"/>
    <s v="NRW"/>
  </r>
  <r>
    <s v="19/0739/FUL"/>
    <x v="2"/>
    <m/>
    <d v="2019-10-23T00:00:00"/>
    <d v="2022-10-23T00:00:00"/>
    <m/>
    <d v="2019-10-23T00:00:00"/>
    <x v="1"/>
    <x v="0"/>
    <m/>
    <s v="Reinstatement of Flat 9 on Ground Floor at Clarendon House, as consented in Planning Approval 02/1505. (Since 2003 the accommodation has been used as part of Flat 1 to provide a family-sized flat)"/>
    <s v="Flat 1_x000d_Clarendon Gardens_x000d_23 Kew Gardens Road_x000d_Kew_x000d_Richmond_x000d_TW9 3HD_x000d_"/>
    <s v="TW9 3HD"/>
    <m/>
    <m/>
    <n v="1"/>
    <m/>
    <m/>
    <m/>
    <m/>
    <m/>
    <n v="1"/>
    <m/>
    <n v="1"/>
    <n v="1"/>
    <m/>
    <m/>
    <m/>
    <m/>
    <m/>
    <m/>
    <n v="2"/>
    <n v="1"/>
    <n v="1"/>
    <n v="-1"/>
    <n v="0"/>
    <n v="0"/>
    <n v="0"/>
    <n v="0"/>
    <n v="0"/>
    <n v="1"/>
    <n v="1"/>
    <n v="0"/>
    <n v="0"/>
    <n v="0"/>
    <n v="0"/>
    <n v="0"/>
    <n v="519011"/>
    <n v="176963"/>
    <s v="KWA"/>
  </r>
  <r>
    <s v="19/0772/GPD15"/>
    <x v="1"/>
    <s v="PA"/>
    <d v="2019-05-09T00:00:00"/>
    <d v="2022-05-09T00:00:00"/>
    <d v="2020-03-02T00:00:00"/>
    <m/>
    <x v="0"/>
    <x v="0"/>
    <m/>
    <s v="Change of use of B1(a) offices on ground floor level to c3 (Residential) to provide 3 x 1 bed self-contained residential apartments."/>
    <s v="28 Second Cross Road_x000d_Twickenham_x000d_TW2 5RF_x000d_"/>
    <s v="TW2 5RF"/>
    <m/>
    <m/>
    <m/>
    <m/>
    <m/>
    <m/>
    <m/>
    <m/>
    <n v="0"/>
    <m/>
    <n v="3"/>
    <m/>
    <m/>
    <m/>
    <m/>
    <m/>
    <m/>
    <m/>
    <n v="3"/>
    <n v="3"/>
    <n v="0"/>
    <n v="0"/>
    <n v="0"/>
    <n v="0"/>
    <n v="0"/>
    <n v="0"/>
    <n v="0"/>
    <n v="3"/>
    <n v="0"/>
    <n v="3"/>
    <n v="0"/>
    <n v="0"/>
    <n v="0"/>
    <n v="0"/>
    <n v="515069"/>
    <n v="172813"/>
    <s v="WET"/>
  </r>
  <r>
    <s v="19/0823/GPD13"/>
    <x v="1"/>
    <s v="PA"/>
    <d v="2019-05-07T00:00:00"/>
    <d v="2022-05-07T00:00:00"/>
    <m/>
    <m/>
    <x v="2"/>
    <x v="0"/>
    <m/>
    <s v="Conversion of commercial unit to self-contained 2no. bedroom unit"/>
    <s v="203 Sandycombe Road_x000d_Richmond_x000d_TW9 2EW_x000d_"/>
    <s v="TW9 2EW"/>
    <m/>
    <m/>
    <m/>
    <m/>
    <m/>
    <m/>
    <m/>
    <m/>
    <n v="0"/>
    <m/>
    <m/>
    <n v="1"/>
    <m/>
    <m/>
    <m/>
    <m/>
    <m/>
    <m/>
    <n v="1"/>
    <n v="0"/>
    <n v="1"/>
    <n v="0"/>
    <n v="0"/>
    <n v="0"/>
    <n v="0"/>
    <n v="0"/>
    <n v="0"/>
    <n v="1"/>
    <n v="0"/>
    <n v="0"/>
    <n v="0.25"/>
    <n v="0.25"/>
    <n v="0.25"/>
    <n v="0.25"/>
    <n v="519091"/>
    <n v="176195"/>
    <s v="KWA"/>
  </r>
  <r>
    <s v="19/0847/FUL"/>
    <x v="0"/>
    <m/>
    <d v="2019-12-23T00:00:00"/>
    <d v="2022-12-24T00:00:00"/>
    <m/>
    <m/>
    <x v="2"/>
    <x v="0"/>
    <m/>
    <s v="Demolition of existing bungalow and garage and construction of a new two-storey four bedroom house, with associated hard and soft landscaping, cycle and refuse stores and parking."/>
    <s v="8 St Albans Gardens_x000d_Teddington_x000d_TW11 8AE"/>
    <s v="TW11 8AE"/>
    <m/>
    <n v="1"/>
    <m/>
    <m/>
    <m/>
    <m/>
    <m/>
    <m/>
    <n v="1"/>
    <m/>
    <m/>
    <m/>
    <m/>
    <n v="1"/>
    <m/>
    <m/>
    <m/>
    <m/>
    <n v="1"/>
    <n v="0"/>
    <n v="-1"/>
    <n v="0"/>
    <n v="1"/>
    <n v="0"/>
    <n v="0"/>
    <n v="0"/>
    <n v="0"/>
    <n v="0"/>
    <n v="0"/>
    <n v="0"/>
    <n v="0"/>
    <n v="0"/>
    <n v="0"/>
    <n v="0"/>
    <n v="516412"/>
    <n v="171302"/>
    <s v="TED"/>
  </r>
  <r>
    <s v="19/0867/FUL"/>
    <x v="3"/>
    <m/>
    <d v="2019-06-03T00:00:00"/>
    <d v="2022-06-04T00:00:00"/>
    <d v="2019-09-23T00:00:00"/>
    <d v="2020-06-04T00:00:00"/>
    <x v="0"/>
    <x v="0"/>
    <m/>
    <s v="Conversion of ground and first floor store rooms and single-storey extension to form a new maisonette."/>
    <s v="383 St Margarets Road_x000d_Twickenham_x000d_TW1 1PP"/>
    <s v="TW1 1PP"/>
    <m/>
    <m/>
    <m/>
    <m/>
    <m/>
    <m/>
    <m/>
    <m/>
    <n v="0"/>
    <m/>
    <n v="1"/>
    <m/>
    <m/>
    <m/>
    <m/>
    <m/>
    <m/>
    <m/>
    <n v="1"/>
    <n v="1"/>
    <n v="0"/>
    <n v="0"/>
    <n v="0"/>
    <n v="0"/>
    <n v="0"/>
    <n v="0"/>
    <n v="0"/>
    <n v="1"/>
    <n v="0"/>
    <n v="1"/>
    <n v="0"/>
    <n v="0"/>
    <n v="0"/>
    <n v="0"/>
    <n v="516556"/>
    <n v="175236"/>
    <s v="STM"/>
  </r>
  <r>
    <s v="19/0893/FUL"/>
    <x v="1"/>
    <m/>
    <d v="2019-08-12T00:00:00"/>
    <d v="2022-08-12T00:00:00"/>
    <d v="2020-02-03T00:00:00"/>
    <m/>
    <x v="0"/>
    <x v="0"/>
    <m/>
    <s v="Change of use of ground floor from dental surgery (D1 use class) to 1 no. residential dwelling (C3 use), demolition of side garage, alterations to side extension and fenestration."/>
    <s v="320 Kew Road_x000d_Kew_x000d_Richmond_x000d_TW9 3DU_x000d_"/>
    <s v="TW9 3DU"/>
    <m/>
    <m/>
    <m/>
    <m/>
    <m/>
    <m/>
    <m/>
    <m/>
    <n v="0"/>
    <m/>
    <m/>
    <m/>
    <n v="1"/>
    <m/>
    <m/>
    <m/>
    <m/>
    <m/>
    <n v="1"/>
    <n v="0"/>
    <n v="0"/>
    <n v="1"/>
    <n v="0"/>
    <n v="0"/>
    <n v="0"/>
    <n v="0"/>
    <n v="0"/>
    <n v="1"/>
    <n v="0"/>
    <n v="1"/>
    <n v="0"/>
    <n v="0"/>
    <n v="0"/>
    <n v="0"/>
    <n v="518999"/>
    <n v="177227"/>
    <s v="KWA"/>
  </r>
  <r>
    <s v="19/0911/FUL"/>
    <x v="4"/>
    <m/>
    <d v="2020-01-17T00:00:00"/>
    <d v="2023-02-05T00:00:00"/>
    <m/>
    <m/>
    <x v="2"/>
    <x v="0"/>
    <m/>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_x000a_"/>
    <s v="KT2 4HF"/>
    <m/>
    <m/>
    <m/>
    <m/>
    <m/>
    <m/>
    <m/>
    <m/>
    <n v="0"/>
    <m/>
    <m/>
    <n v="2"/>
    <m/>
    <m/>
    <m/>
    <m/>
    <m/>
    <n v="0"/>
    <n v="2"/>
    <n v="0"/>
    <n v="2"/>
    <n v="0"/>
    <n v="0"/>
    <n v="0"/>
    <n v="0"/>
    <n v="0"/>
    <n v="0"/>
    <n v="2"/>
    <n v="0"/>
    <n v="0"/>
    <n v="0.5"/>
    <n v="0.5"/>
    <n v="0.5"/>
    <n v="0.5"/>
    <n v="517543"/>
    <n v="169767"/>
    <s v="HWI"/>
  </r>
  <r>
    <s v="19/0950/FUL"/>
    <x v="1"/>
    <m/>
    <d v="2019-08-13T00:00:00"/>
    <d v="2022-08-13T00:00:00"/>
    <d v="2020-01-28T00:00:00"/>
    <m/>
    <x v="0"/>
    <x v="0"/>
    <m/>
    <s v="Change of use of first, second and part ground floors from retail and associated storage to a 1 bedroom flat, together with internal alterations and installation of a new door to ground floor side elevation (to front side alleyway)."/>
    <s v="11 Paved Court_x000d_Richmond_x000d_TW9 1LZ"/>
    <s v="TW9 1LZ"/>
    <m/>
    <m/>
    <m/>
    <m/>
    <m/>
    <m/>
    <m/>
    <m/>
    <n v="0"/>
    <m/>
    <n v="1"/>
    <m/>
    <m/>
    <m/>
    <m/>
    <m/>
    <m/>
    <m/>
    <n v="1"/>
    <n v="1"/>
    <n v="0"/>
    <n v="0"/>
    <n v="0"/>
    <n v="0"/>
    <n v="0"/>
    <n v="0"/>
    <n v="0"/>
    <n v="1"/>
    <n v="0"/>
    <n v="1"/>
    <n v="0"/>
    <n v="0"/>
    <n v="0"/>
    <n v="0"/>
    <n v="517726"/>
    <n v="174837"/>
    <s v="SRW"/>
  </r>
  <r>
    <s v="19/0954/VRC"/>
    <x v="0"/>
    <m/>
    <d v="2019-10-16T00:00:00"/>
    <d v="2020-10-06T00:00:00"/>
    <d v="2019-07-24T00:00:00"/>
    <m/>
    <x v="0"/>
    <x v="0"/>
    <m/>
    <s v="Minor material amendment to application ref 16/3290/FUL (Partial demolition of an existing building and the creation of 3 new dwelling houses and associated works) by variation of appeal decision condition 2 (approved drawing numbers) to allow for externa"/>
    <s v="45 The Vineyard_x000d_Richmond_x000d_TW10 6AS_x000d_"/>
    <s v="TW10 6AS"/>
    <m/>
    <n v="2"/>
    <n v="1"/>
    <m/>
    <m/>
    <m/>
    <m/>
    <m/>
    <n v="3"/>
    <m/>
    <m/>
    <m/>
    <m/>
    <n v="3"/>
    <m/>
    <m/>
    <m/>
    <n v="0"/>
    <n v="3"/>
    <n v="0"/>
    <n v="-2"/>
    <n v="-1"/>
    <n v="3"/>
    <n v="0"/>
    <n v="0"/>
    <n v="0"/>
    <n v="0"/>
    <n v="0"/>
    <n v="0"/>
    <n v="0"/>
    <n v="0"/>
    <n v="0"/>
    <n v="0"/>
    <n v="0"/>
    <n v="518209"/>
    <n v="174625"/>
    <s v="SRW"/>
  </r>
  <r>
    <s v="19/0974/FUL"/>
    <x v="2"/>
    <m/>
    <d v="2019-08-02T00:00:00"/>
    <d v="2022-08-02T00:00:00"/>
    <d v="2020-02-11T00:00:00"/>
    <m/>
    <x v="0"/>
    <x v="0"/>
    <m/>
    <s v="Two-storey side/rear extension with accommodation in the roof, removal of external staircase to facilitate the conversion of existing dwellinghouse into 7 self-contained flats (4 x 1 bed and 3 x 2 bed) and associated cycle and refuse stores."/>
    <s v="Fairlight_x000d_4 Church Grove_x000d_Hampton Wick_x000d_Kingston Upon Thames_x000d_KT1 4AL_x000d_"/>
    <s v="KT1 4AL"/>
    <m/>
    <m/>
    <m/>
    <m/>
    <m/>
    <m/>
    <m/>
    <n v="1"/>
    <n v="1"/>
    <m/>
    <n v="4"/>
    <n v="3"/>
    <m/>
    <m/>
    <m/>
    <m/>
    <m/>
    <m/>
    <n v="7"/>
    <n v="4"/>
    <n v="3"/>
    <n v="0"/>
    <n v="0"/>
    <n v="0"/>
    <n v="0"/>
    <n v="0"/>
    <n v="-1"/>
    <n v="6"/>
    <n v="0"/>
    <n v="6"/>
    <n v="0"/>
    <n v="0"/>
    <n v="0"/>
    <n v="0"/>
    <n v="517453"/>
    <n v="169423"/>
    <s v="HWI"/>
  </r>
  <r>
    <s v="19/1029/FUL"/>
    <x v="4"/>
    <m/>
    <d v="2019-09-17T00:00:00"/>
    <d v="2022-09-17T00:00:00"/>
    <m/>
    <m/>
    <x v="2"/>
    <x v="0"/>
    <m/>
    <s v="Demolition of existing single-storey side garage and workroom. Alterations to no. 67 comprising single storey rear extension, replacement roof, rear dormer roof extension and 2 no. rooflight on front roof slope. Erection of a new two-storey 4 bedroom dwel"/>
    <s v="67 Park Road_x000d_Hampton Hill_x000d_TW12 1HU"/>
    <s v="TW12 1HU"/>
    <m/>
    <m/>
    <n v="1"/>
    <m/>
    <m/>
    <m/>
    <m/>
    <m/>
    <n v="1"/>
    <m/>
    <m/>
    <m/>
    <m/>
    <n v="2"/>
    <m/>
    <m/>
    <m/>
    <m/>
    <n v="2"/>
    <n v="0"/>
    <n v="0"/>
    <n v="-1"/>
    <n v="2"/>
    <n v="0"/>
    <n v="0"/>
    <n v="0"/>
    <n v="0"/>
    <n v="1"/>
    <n v="0"/>
    <n v="0"/>
    <n v="0.25"/>
    <n v="0.25"/>
    <n v="0.25"/>
    <n v="0.25"/>
    <n v="513857"/>
    <n v="171464"/>
    <s v="FHH"/>
  </r>
  <r>
    <s v="19/1033/GPD23"/>
    <x v="1"/>
    <s v="PA"/>
    <d v="2019-06-05T00:00:00"/>
    <d v="2022-06-05T00:00:00"/>
    <m/>
    <m/>
    <x v="2"/>
    <x v="0"/>
    <m/>
    <s v="Change of use from premises in light industrial use (Class B1(c)) to one dwelling house (Class C3)."/>
    <s v="Unit 1 Hampton Works Rear Of_x000d_119 Sheen Lane_x000d_East Sheen_x000d_London_x000d__x000d_"/>
    <m/>
    <m/>
    <m/>
    <m/>
    <m/>
    <m/>
    <m/>
    <m/>
    <m/>
    <n v="0"/>
    <m/>
    <m/>
    <n v="1"/>
    <m/>
    <m/>
    <m/>
    <m/>
    <m/>
    <m/>
    <n v="1"/>
    <n v="0"/>
    <n v="1"/>
    <n v="0"/>
    <n v="0"/>
    <n v="0"/>
    <n v="0"/>
    <n v="0"/>
    <n v="0"/>
    <n v="1"/>
    <n v="0"/>
    <n v="0"/>
    <n v="0.25"/>
    <n v="0.25"/>
    <n v="0.25"/>
    <n v="0.25"/>
    <n v="520517"/>
    <n v="175507"/>
    <s v="EAS"/>
  </r>
  <r>
    <s v="19/1098/FUL"/>
    <x v="0"/>
    <m/>
    <d v="2019-08-23T00:00:00"/>
    <d v="2022-08-27T00:00:00"/>
    <m/>
    <m/>
    <x v="2"/>
    <x v="0"/>
    <m/>
    <s v="Demolition of detached house, construction of four classrooms and a multi use hall complete with change of use from residential to education."/>
    <s v="190 Sheen Lane_x000d_East Sheen_x000d_London_x000d_SW14 8LF_x000d_"/>
    <s v="SW14 8LF"/>
    <m/>
    <m/>
    <n v="1"/>
    <m/>
    <m/>
    <m/>
    <m/>
    <m/>
    <n v="1"/>
    <m/>
    <m/>
    <m/>
    <m/>
    <m/>
    <m/>
    <m/>
    <m/>
    <m/>
    <n v="0"/>
    <n v="0"/>
    <n v="0"/>
    <n v="-1"/>
    <n v="0"/>
    <n v="0"/>
    <n v="0"/>
    <n v="0"/>
    <n v="0"/>
    <n v="-1"/>
    <n v="0"/>
    <n v="0"/>
    <n v="-0.25"/>
    <n v="-0.25"/>
    <n v="-0.25"/>
    <n v="-0.25"/>
    <n v="520394"/>
    <n v="175127"/>
    <s v="EAS"/>
  </r>
  <r>
    <s v="19/1100/FUL"/>
    <x v="1"/>
    <m/>
    <d v="2019-10-10T00:00:00"/>
    <d v="2022-10-10T00:00:00"/>
    <d v="2019-10-01T00:00:00"/>
    <d v="2020-01-31T00:00:00"/>
    <x v="1"/>
    <x v="0"/>
    <m/>
    <s v="Change of use of rear part of upper ground floor to C3 (residential) to create 1 no. 1B1P flat, alterations to the front elevation, and minor internal changes to the lower ground floor associated with the commercial unit."/>
    <s v="208 - 212 Amyand Park Road_x000d_Twickenham_x000d_TW1 3HY_x000d__x000d__x000d_"/>
    <s v="TW1 3HY"/>
    <m/>
    <m/>
    <m/>
    <m/>
    <m/>
    <m/>
    <m/>
    <m/>
    <n v="0"/>
    <m/>
    <n v="1"/>
    <m/>
    <m/>
    <m/>
    <m/>
    <m/>
    <m/>
    <m/>
    <n v="1"/>
    <n v="1"/>
    <n v="0"/>
    <n v="0"/>
    <n v="0"/>
    <n v="0"/>
    <n v="0"/>
    <n v="0"/>
    <n v="0"/>
    <n v="1"/>
    <n v="1"/>
    <n v="0"/>
    <n v="0"/>
    <n v="0"/>
    <n v="0"/>
    <n v="0"/>
    <n v="516817"/>
    <n v="174222"/>
    <s v="STM"/>
  </r>
  <r>
    <s v="19/1162/FUL"/>
    <x v="3"/>
    <m/>
    <d v="2020-03-20T00:00:00"/>
    <d v="2023-03-20T00:00:00"/>
    <m/>
    <m/>
    <x v="2"/>
    <x v="0"/>
    <m/>
    <s v="Part change of use of ground floor and rear garden from A1 to C3 (residential use) and replacement window on ground floor rear elevation to facilitate the conversion of existing 1 x 3 bed flat into 2 x 2 bed flats and associated cycle and refuse stores (R"/>
    <s v="82 - 84 Hill Rise_x000d_Richmond_x000d__x000d_"/>
    <s v="TW10 6UB"/>
    <m/>
    <m/>
    <n v="1"/>
    <m/>
    <m/>
    <m/>
    <m/>
    <m/>
    <n v="1"/>
    <m/>
    <m/>
    <n v="2"/>
    <m/>
    <m/>
    <m/>
    <m/>
    <m/>
    <m/>
    <n v="2"/>
    <n v="0"/>
    <n v="2"/>
    <n v="-1"/>
    <n v="0"/>
    <n v="0"/>
    <n v="0"/>
    <n v="0"/>
    <n v="0"/>
    <n v="1"/>
    <n v="0"/>
    <n v="0"/>
    <n v="0.25"/>
    <n v="0.25"/>
    <n v="0.25"/>
    <n v="0.25"/>
    <n v="517949"/>
    <n v="174506"/>
    <s v="SRW"/>
  </r>
  <r>
    <s v="19/1217/ES191"/>
    <x v="2"/>
    <m/>
    <d v="2019-06-11T00:00:00"/>
    <d v="2019-06-11T00:00:00"/>
    <d v="2019-06-11T00:00:00"/>
    <d v="2019-06-11T00:00:00"/>
    <x v="1"/>
    <x v="0"/>
    <m/>
    <s v="Establish use of property as a separate self-contained dwellinghouse"/>
    <s v="1A Riverside House_x000d_Riverside_x000d_Twickenham_x000d_TW1 3DJ_x000d_"/>
    <s v="TW1 3DJ"/>
    <m/>
    <m/>
    <m/>
    <m/>
    <m/>
    <m/>
    <n v="1"/>
    <m/>
    <n v="1"/>
    <m/>
    <m/>
    <m/>
    <n v="1"/>
    <n v="1"/>
    <m/>
    <m/>
    <m/>
    <m/>
    <n v="2"/>
    <n v="0"/>
    <n v="0"/>
    <n v="1"/>
    <n v="1"/>
    <n v="0"/>
    <n v="0"/>
    <n v="-1"/>
    <n v="0"/>
    <n v="1"/>
    <n v="1"/>
    <n v="0"/>
    <n v="0"/>
    <n v="0"/>
    <n v="0"/>
    <n v="0"/>
    <n v="516873"/>
    <n v="173350"/>
    <s v="TWR"/>
  </r>
  <r>
    <s v="19/1219/FUL"/>
    <x v="0"/>
    <m/>
    <d v="2019-12-11T00:00:00"/>
    <d v="2022-12-11T00:00:00"/>
    <m/>
    <m/>
    <x v="2"/>
    <x v="0"/>
    <m/>
    <s v="Replacement 2 storey 4 bedroom dwellinghouse with basement level and accommodation in the roof.  Associated hard and soft landscaping, cycle and refuse stores and parking."/>
    <s v="21 Sunbury Avenue_x000d_East Sheen_x000d_London_x000d_SW14 8RA"/>
    <s v="SW14 8RA"/>
    <m/>
    <n v="1"/>
    <m/>
    <m/>
    <m/>
    <m/>
    <m/>
    <m/>
    <n v="1"/>
    <m/>
    <m/>
    <m/>
    <n v="1"/>
    <m/>
    <m/>
    <m/>
    <m/>
    <m/>
    <n v="1"/>
    <n v="0"/>
    <n v="-1"/>
    <n v="1"/>
    <n v="0"/>
    <n v="0"/>
    <n v="0"/>
    <n v="0"/>
    <n v="0"/>
    <n v="0"/>
    <n v="0"/>
    <n v="0"/>
    <n v="0"/>
    <n v="0"/>
    <n v="0"/>
    <n v="0"/>
    <n v="520990"/>
    <n v="175033"/>
    <s v="EAS"/>
  </r>
  <r>
    <s v="19/1332/GPD13"/>
    <x v="1"/>
    <s v="PA"/>
    <d v="2019-07-11T00:00:00"/>
    <d v="2022-07-11T00:00:00"/>
    <d v="2019-08-01T00:00:00"/>
    <d v="2020-06-05T00:00:00"/>
    <x v="0"/>
    <x v="0"/>
    <m/>
    <s v="Change of use of the ground floor unit from A1 (hairdresser) to C3 (residential) to provide a 1 bed flat."/>
    <s v="70 Hounslow Road_x000d_Twickenham_x000d_TW2 7EX_x000d_"/>
    <s v="TW2 7EX"/>
    <m/>
    <m/>
    <m/>
    <m/>
    <m/>
    <m/>
    <m/>
    <m/>
    <n v="0"/>
    <m/>
    <n v="1"/>
    <m/>
    <m/>
    <m/>
    <m/>
    <m/>
    <m/>
    <m/>
    <n v="1"/>
    <n v="1"/>
    <n v="0"/>
    <n v="0"/>
    <n v="0"/>
    <n v="0"/>
    <n v="0"/>
    <n v="0"/>
    <n v="0"/>
    <n v="1"/>
    <n v="0"/>
    <n v="1"/>
    <n v="0"/>
    <n v="0"/>
    <n v="0"/>
    <n v="0"/>
    <n v="514126"/>
    <n v="174159"/>
    <s v="WHI"/>
  </r>
  <r>
    <s v="19/1361/FUL"/>
    <x v="4"/>
    <m/>
    <d v="2019-07-16T00:00:00"/>
    <d v="2022-07-16T00:00:00"/>
    <d v="2020-06-17T00:00:00"/>
    <m/>
    <x v="2"/>
    <x v="0"/>
    <m/>
    <s v="Extension of 4-bedroom single family dwelling house and conversion to divide into 2No. 2-bedroom houses."/>
    <s v="2F Fifth Cross Road_x000a_Twickenham_x000a_TW2 5LQ"/>
    <s v="TW2 5LQ"/>
    <m/>
    <m/>
    <m/>
    <n v="1"/>
    <m/>
    <m/>
    <m/>
    <m/>
    <n v="1"/>
    <m/>
    <m/>
    <n v="2"/>
    <m/>
    <m/>
    <m/>
    <m/>
    <m/>
    <m/>
    <n v="2"/>
    <n v="0"/>
    <n v="2"/>
    <n v="0"/>
    <n v="-1"/>
    <n v="0"/>
    <n v="0"/>
    <n v="0"/>
    <n v="0"/>
    <n v="1"/>
    <n v="0"/>
    <n v="0"/>
    <n v="0.25"/>
    <n v="0.25"/>
    <n v="0.25"/>
    <n v="0.25"/>
    <n v="514833"/>
    <n v="172367"/>
    <s v="WET"/>
  </r>
  <r>
    <s v="19/1455/FUL"/>
    <x v="2"/>
    <m/>
    <d v="2019-08-06T00:00:00"/>
    <d v="2022-08-06T00:00:00"/>
    <d v="2020-01-16T00:00:00"/>
    <m/>
    <x v="0"/>
    <x v="0"/>
    <m/>
    <s v="Create 2 No. flats from existing dwelling . Ground floor 2 bed flat, first &amp; 2nd floor 2 bed flat."/>
    <s v="29 St Leonards Road_x000d_East Sheen_x000d_London_x000d_SW14 7LY_x000d_"/>
    <s v="SW14 7LY"/>
    <m/>
    <m/>
    <m/>
    <m/>
    <n v="1"/>
    <m/>
    <m/>
    <m/>
    <n v="1"/>
    <m/>
    <m/>
    <n v="2"/>
    <m/>
    <m/>
    <m/>
    <m/>
    <m/>
    <m/>
    <n v="2"/>
    <n v="0"/>
    <n v="2"/>
    <n v="0"/>
    <n v="0"/>
    <n v="-1"/>
    <n v="0"/>
    <n v="0"/>
    <n v="0"/>
    <n v="1"/>
    <n v="0"/>
    <n v="1"/>
    <n v="0"/>
    <n v="0"/>
    <n v="0"/>
    <n v="0"/>
    <n v="520308"/>
    <n v="175588"/>
    <s v="EAS"/>
  </r>
  <r>
    <s v="19/1502/FUL"/>
    <x v="1"/>
    <m/>
    <d v="2019-07-22T00:00:00"/>
    <d v="2022-07-22T00:00:00"/>
    <d v="2019-09-19T00:00:00"/>
    <m/>
    <x v="0"/>
    <x v="0"/>
    <m/>
    <s v="Use of rear part of ground floor shop and single storey rear infill extension as extension to existing first floor flat and replacement of external staircase with spiral staircase."/>
    <s v="56A White Hart Lane_x000d_Barnes_x000d_London_x000d_SW13 0PZ"/>
    <s v="SW13 0PZ"/>
    <m/>
    <n v="1"/>
    <m/>
    <m/>
    <m/>
    <m/>
    <m/>
    <m/>
    <n v="1"/>
    <m/>
    <m/>
    <m/>
    <n v="1"/>
    <m/>
    <m/>
    <m/>
    <m/>
    <m/>
    <n v="1"/>
    <n v="0"/>
    <n v="-1"/>
    <n v="1"/>
    <n v="0"/>
    <n v="0"/>
    <n v="0"/>
    <n v="0"/>
    <n v="0"/>
    <n v="0"/>
    <n v="0"/>
    <n v="0"/>
    <n v="0"/>
    <n v="0"/>
    <n v="0"/>
    <n v="0"/>
    <n v="521312"/>
    <n v="175859"/>
    <s v="MBC"/>
  </r>
  <r>
    <s v="19/1602/GPD15"/>
    <x v="1"/>
    <s v="PA"/>
    <d v="2019-07-15T00:00:00"/>
    <d v="2022-07-15T00:00:00"/>
    <m/>
    <m/>
    <x v="2"/>
    <x v="0"/>
    <m/>
    <s v="Change of use from B1(a) (office) to C3 (residential) to provide 1 x 1 bed self-contained residential dwelling."/>
    <s v="106 Shacklegate Lane_x000d_Teddington_x000d_TW11 8SH_x000d_"/>
    <s v="TW11 8SH"/>
    <m/>
    <m/>
    <m/>
    <m/>
    <m/>
    <m/>
    <m/>
    <m/>
    <n v="0"/>
    <m/>
    <n v="1"/>
    <m/>
    <m/>
    <m/>
    <m/>
    <m/>
    <m/>
    <m/>
    <n v="1"/>
    <n v="1"/>
    <n v="0"/>
    <n v="0"/>
    <n v="0"/>
    <n v="0"/>
    <n v="0"/>
    <n v="0"/>
    <n v="0"/>
    <n v="1"/>
    <n v="0"/>
    <n v="0"/>
    <n v="0.25"/>
    <n v="0.25"/>
    <n v="0.25"/>
    <n v="0.25"/>
    <n v="515391"/>
    <n v="171652"/>
    <s v="FHH"/>
  </r>
  <r>
    <s v="19/1620/GPD15"/>
    <x v="1"/>
    <s v="PA"/>
    <d v="2019-07-26T00:00:00"/>
    <d v="2021-04-03T00:00:00"/>
    <m/>
    <d v="2020-04-20T00:00:00"/>
    <x v="0"/>
    <x v="0"/>
    <m/>
    <s v="Conversion of basement from B1(a) office to C3 residential to provide 2 x 1 bed self-contained residential flats."/>
    <s v="Argyle House_x000d_1 Dee Road_x000d_Richmond_x000d__x000d_"/>
    <s v="TW9 2JW"/>
    <m/>
    <m/>
    <m/>
    <m/>
    <m/>
    <m/>
    <m/>
    <m/>
    <n v="0"/>
    <m/>
    <n v="2"/>
    <m/>
    <m/>
    <m/>
    <m/>
    <m/>
    <m/>
    <m/>
    <n v="2"/>
    <n v="2"/>
    <n v="0"/>
    <n v="0"/>
    <n v="0"/>
    <n v="0"/>
    <n v="0"/>
    <n v="0"/>
    <n v="0"/>
    <n v="2"/>
    <n v="0"/>
    <n v="2"/>
    <n v="0"/>
    <n v="0"/>
    <n v="0"/>
    <n v="0"/>
    <n v="518741"/>
    <n v="175360"/>
    <s v="NRW"/>
  </r>
  <r>
    <s v="19/1622/FUL"/>
    <x v="1"/>
    <m/>
    <d v="2019-10-18T00:00:00"/>
    <d v="2022-10-18T00:00:00"/>
    <d v="2020-03-31T00:00:00"/>
    <m/>
    <x v="0"/>
    <x v="0"/>
    <m/>
    <s v="New rear second floor addition, alterations to the existing roof to facilitate the conversion of 1 bedroom flat into 1 x 2 bed duplex flat with a study and 1 x 2 bed duplex flat.   Formation of an extended car park area to rear comprising 5 car spaces, cy"/>
    <s v="28 Second Cross Road_x000d_Twickenham_x000d_TW2 5RF"/>
    <s v="TW2 5RF"/>
    <m/>
    <m/>
    <n v="1"/>
    <m/>
    <m/>
    <m/>
    <m/>
    <m/>
    <n v="1"/>
    <m/>
    <m/>
    <n v="2"/>
    <m/>
    <m/>
    <m/>
    <m/>
    <m/>
    <m/>
    <n v="2"/>
    <n v="0"/>
    <n v="2"/>
    <n v="-1"/>
    <n v="0"/>
    <n v="0"/>
    <n v="0"/>
    <n v="0"/>
    <n v="0"/>
    <n v="1"/>
    <n v="0"/>
    <n v="1"/>
    <n v="0"/>
    <n v="0"/>
    <n v="0"/>
    <n v="0"/>
    <n v="515069"/>
    <n v="172813"/>
    <s v="WET"/>
  </r>
  <r>
    <s v="19/1649/GPD15"/>
    <x v="1"/>
    <s v="PA"/>
    <d v="2019-07-16T00:00:00"/>
    <d v="2022-07-16T00:00:00"/>
    <m/>
    <m/>
    <x v="2"/>
    <x v="0"/>
    <m/>
    <s v="Conversion of B1(a) office unit at rear ground floor to C3 residential to provide 1 self-contained residential flat. (Proposal description corrected)."/>
    <s v="57B York Street_x000d_Twickenham_x000d_TW1 3LP_x000d_"/>
    <s v="TW1 3LP"/>
    <m/>
    <m/>
    <m/>
    <m/>
    <m/>
    <m/>
    <m/>
    <m/>
    <n v="0"/>
    <m/>
    <n v="1"/>
    <m/>
    <m/>
    <m/>
    <m/>
    <m/>
    <m/>
    <m/>
    <n v="1"/>
    <n v="1"/>
    <n v="0"/>
    <n v="0"/>
    <n v="0"/>
    <n v="0"/>
    <n v="0"/>
    <n v="0"/>
    <n v="0"/>
    <n v="1"/>
    <n v="0"/>
    <n v="0"/>
    <n v="0.25"/>
    <n v="0.25"/>
    <n v="0.25"/>
    <n v="0.25"/>
    <n v="516442"/>
    <n v="173470"/>
    <s v="TWR"/>
  </r>
  <r>
    <s v="19/1669/FUL"/>
    <x v="1"/>
    <m/>
    <d v="2019-08-23T00:00:00"/>
    <d v="2022-08-23T00:00:00"/>
    <m/>
    <m/>
    <x v="2"/>
    <x v="0"/>
    <m/>
    <s v="Change of use of lower ground floor from retail (A1) to residential (C3) followed by amalgamation of lower ground floor with upper maisonette.  Upper and lower ground floor rear extension, formation of roof terrace, alterations to front entrance, replacem"/>
    <s v="Lower Ground Floor And_x000d_49B Petersham Road_x000d_Richmond_x000d__x000d_"/>
    <s v="TW10 6UH"/>
    <m/>
    <m/>
    <m/>
    <n v="1"/>
    <m/>
    <m/>
    <m/>
    <m/>
    <n v="1"/>
    <m/>
    <m/>
    <m/>
    <m/>
    <m/>
    <n v="1"/>
    <m/>
    <m/>
    <m/>
    <n v="1"/>
    <n v="0"/>
    <n v="0"/>
    <n v="0"/>
    <n v="-1"/>
    <n v="1"/>
    <n v="0"/>
    <n v="0"/>
    <n v="0"/>
    <n v="0"/>
    <n v="0"/>
    <n v="0"/>
    <n v="0"/>
    <n v="0"/>
    <n v="0"/>
    <n v="0"/>
    <n v="517949"/>
    <n v="174356"/>
    <s v="HPR"/>
  </r>
  <r>
    <s v="19/1703/FUL"/>
    <x v="1"/>
    <m/>
    <d v="2019-08-12T00:00:00"/>
    <d v="2022-12-27T00:00:00"/>
    <m/>
    <m/>
    <x v="2"/>
    <x v="0"/>
    <m/>
    <s v="Internal alterations to provide accessible accommodation at the ground floor level of live/work unit. Employment use as printers/graphic design business to be retained. Partial demolition of part of ground floor extension to provide courtyard garden."/>
    <s v="216 Hampton Road_x000d_Twickenham_x000d_TW2 5NJ"/>
    <s v="TW2 5NJ"/>
    <m/>
    <m/>
    <n v="1"/>
    <m/>
    <m/>
    <m/>
    <m/>
    <m/>
    <n v="1"/>
    <m/>
    <n v="1"/>
    <m/>
    <n v="1"/>
    <m/>
    <m/>
    <m/>
    <m/>
    <m/>
    <n v="2"/>
    <n v="1"/>
    <n v="0"/>
    <n v="0"/>
    <n v="0"/>
    <n v="0"/>
    <n v="0"/>
    <n v="0"/>
    <n v="0"/>
    <n v="1"/>
    <n v="0"/>
    <n v="0"/>
    <n v="0.25"/>
    <n v="0.25"/>
    <n v="0.25"/>
    <n v="0.25"/>
    <n v="514733"/>
    <n v="172125"/>
    <s v="WET"/>
  </r>
  <r>
    <s v="19/1731/FUL"/>
    <x v="0"/>
    <m/>
    <d v="2019-08-21T00:00:00"/>
    <d v="2022-08-21T00:00:00"/>
    <m/>
    <m/>
    <x v="2"/>
    <x v="0"/>
    <m/>
    <s v="Demolition of existing dwellinghouse and erection of replacement two storey 4 bedroom dwellinghouse with associated hard and soft landscaping and cycle and refuse store. Replacement boundary fence/gates."/>
    <s v="17A Tower Road_x000d_Twickenham_x000d_TW1 4PD"/>
    <s v="TW1 4PD"/>
    <m/>
    <n v="1"/>
    <m/>
    <m/>
    <m/>
    <m/>
    <m/>
    <m/>
    <n v="1"/>
    <m/>
    <m/>
    <m/>
    <m/>
    <n v="1"/>
    <m/>
    <m/>
    <m/>
    <n v="0"/>
    <n v="1"/>
    <n v="0"/>
    <n v="-1"/>
    <n v="0"/>
    <n v="1"/>
    <n v="0"/>
    <n v="0"/>
    <n v="0"/>
    <n v="0"/>
    <n v="0"/>
    <n v="0"/>
    <n v="0"/>
    <n v="0"/>
    <n v="0"/>
    <n v="0"/>
    <n v="0"/>
    <n v="515806"/>
    <n v="172455"/>
    <s v="SOT"/>
  </r>
  <r>
    <s v="19/1759/FUL"/>
    <x v="2"/>
    <m/>
    <d v="2019-09-09T00:00:00"/>
    <d v="2022-09-16T00:00:00"/>
    <m/>
    <m/>
    <x v="2"/>
    <x v="0"/>
    <m/>
    <s v="Single-storey rear extension, roof extensions and alterations to front and rear, extension to second floor of rear addition, elevation/fenestration alterations and new boundary treatment to allow for the change of use from 2 to 5 flats."/>
    <s v="85 Connaught Road_x000d_Teddington_x000d_TW11 0QQ_x000d_"/>
    <s v="TW11 0QQ"/>
    <m/>
    <n v="1"/>
    <n v="1"/>
    <m/>
    <m/>
    <m/>
    <m/>
    <m/>
    <n v="2"/>
    <m/>
    <n v="4"/>
    <n v="1"/>
    <m/>
    <m/>
    <m/>
    <m/>
    <m/>
    <m/>
    <n v="5"/>
    <n v="4"/>
    <n v="0"/>
    <n v="-1"/>
    <n v="0"/>
    <n v="0"/>
    <n v="0"/>
    <n v="0"/>
    <n v="0"/>
    <n v="3"/>
    <n v="0"/>
    <n v="0"/>
    <n v="0.75"/>
    <n v="0.75"/>
    <n v="0.75"/>
    <n v="0.75"/>
    <n v="514632"/>
    <n v="171370"/>
    <s v="FHH"/>
  </r>
  <r>
    <s v="19/1763/FUL"/>
    <x v="0"/>
    <m/>
    <d v="2019-09-23T00:00:00"/>
    <d v="2022-09-23T00:00:00"/>
    <m/>
    <m/>
    <x v="2"/>
    <x v="0"/>
    <m/>
    <s v="Demolition of existing residential garages and erection of 2x four bed semi-detached houses (Use Class C3), associated amenity space, landscaping, car and cycle parking and refuse storage."/>
    <s v="Garages At_x000d_Craneford Way_x000d_Twickenham_x000d__x000d_"/>
    <s v="TW2 7SQ"/>
    <m/>
    <m/>
    <m/>
    <m/>
    <m/>
    <m/>
    <m/>
    <m/>
    <n v="0"/>
    <m/>
    <m/>
    <m/>
    <m/>
    <n v="2"/>
    <m/>
    <m/>
    <m/>
    <m/>
    <n v="2"/>
    <n v="0"/>
    <n v="0"/>
    <n v="0"/>
    <n v="2"/>
    <n v="0"/>
    <n v="0"/>
    <n v="0"/>
    <n v="0"/>
    <n v="2"/>
    <n v="0"/>
    <n v="0"/>
    <n v="0.5"/>
    <n v="0.5"/>
    <n v="0.5"/>
    <n v="0.5"/>
    <n v="515377"/>
    <n v="173631"/>
    <s v="STM"/>
  </r>
  <r>
    <s v="19/1895/FUL"/>
    <x v="4"/>
    <m/>
    <d v="2019-10-23T00:00:00"/>
    <d v="2022-10-23T00:00:00"/>
    <m/>
    <m/>
    <x v="2"/>
    <x v="0"/>
    <m/>
    <s v="Single storey rear extension to rear of shop (to create additional A1 (retail) floorspace).  Rear dormer roof extension to existing upper floor maisonette.  Provision of 2 no. parking spaces to rear."/>
    <s v="321 Richmond Road_x000d_Kingston Upon Thames_x000d_KT2 5QU"/>
    <s v="KT2 5QU"/>
    <n v="1"/>
    <m/>
    <m/>
    <m/>
    <m/>
    <m/>
    <m/>
    <m/>
    <n v="1"/>
    <m/>
    <m/>
    <n v="1"/>
    <m/>
    <m/>
    <m/>
    <m/>
    <m/>
    <m/>
    <n v="1"/>
    <n v="-1"/>
    <n v="1"/>
    <n v="0"/>
    <n v="0"/>
    <n v="0"/>
    <n v="0"/>
    <n v="0"/>
    <n v="0"/>
    <n v="0"/>
    <n v="0"/>
    <n v="0"/>
    <n v="0"/>
    <n v="0"/>
    <n v="0"/>
    <n v="0"/>
    <n v="517763"/>
    <n v="171588"/>
    <s v="HPR"/>
  </r>
  <r>
    <s v="19/1978/FUL"/>
    <x v="2"/>
    <m/>
    <d v="2019-11-11T00:00:00"/>
    <d v="2022-11-11T00:00:00"/>
    <d v="2019-11-18T00:00:00"/>
    <m/>
    <x v="0"/>
    <x v="0"/>
    <m/>
    <s v="Externals working comprising proposed full width rear extension across the lower and upper ground floors with lowering of garden levels to create a new terrace area to the rear, creation of a lightwell on the front elevation for access to new pair of Fren"/>
    <s v="14 Marlborough Road_x000d_Richmond_x000d_TW10 6JR"/>
    <s v="TW10 6JR"/>
    <n v="1"/>
    <m/>
    <m/>
    <m/>
    <m/>
    <n v="1"/>
    <m/>
    <m/>
    <n v="2"/>
    <m/>
    <m/>
    <m/>
    <m/>
    <m/>
    <m/>
    <n v="1"/>
    <m/>
    <m/>
    <n v="1"/>
    <n v="-1"/>
    <n v="0"/>
    <n v="0"/>
    <n v="0"/>
    <n v="0"/>
    <n v="0"/>
    <n v="0"/>
    <n v="0"/>
    <n v="-1"/>
    <n v="0"/>
    <n v="-1"/>
    <n v="0"/>
    <n v="0"/>
    <n v="0"/>
    <n v="0"/>
    <n v="518508"/>
    <n v="174268"/>
    <s v="SRW"/>
  </r>
  <r>
    <s v="19/1997/GPD23"/>
    <x v="1"/>
    <s v="PA"/>
    <d v="2019-08-29T00:00:00"/>
    <d v="2022-08-29T00:00:00"/>
    <m/>
    <m/>
    <x v="2"/>
    <x v="0"/>
    <m/>
    <s v="Change of use of property from B1(c) light industrial use to C3 residential (1x2 bedroom house)"/>
    <s v="1A - 3A Holly Road_x000d_Hampton Hill_x000d_Hampton_x000d_TW12 1QF_x000d_"/>
    <s v="TW12 1QF"/>
    <m/>
    <m/>
    <m/>
    <m/>
    <m/>
    <m/>
    <m/>
    <m/>
    <n v="0"/>
    <m/>
    <m/>
    <n v="1"/>
    <m/>
    <m/>
    <m/>
    <m/>
    <m/>
    <m/>
    <n v="1"/>
    <n v="0"/>
    <n v="1"/>
    <n v="0"/>
    <n v="0"/>
    <n v="0"/>
    <n v="0"/>
    <n v="0"/>
    <n v="0"/>
    <n v="1"/>
    <n v="0"/>
    <n v="0"/>
    <n v="0.25"/>
    <n v="0.25"/>
    <n v="0.25"/>
    <n v="0.25"/>
    <n v="514191"/>
    <n v="170734"/>
    <s v="FHH"/>
  </r>
  <r>
    <s v="19/2022/ES191"/>
    <x v="2"/>
    <m/>
    <d v="2019-09-16T00:00:00"/>
    <d v="2022-09-17T00:00:00"/>
    <m/>
    <d v="2019-09-17T00:00:00"/>
    <x v="1"/>
    <x v="0"/>
    <m/>
    <s v="Certificate of Lawfulness to establish the operational development of the building as a single family dwellinghouse"/>
    <s v="4 St Albans Gardens_x000d_Teddington_x000d_TW11 8AE"/>
    <s v="TW11 8AE"/>
    <n v="1"/>
    <m/>
    <m/>
    <n v="1"/>
    <m/>
    <m/>
    <m/>
    <m/>
    <n v="2"/>
    <m/>
    <m/>
    <m/>
    <m/>
    <m/>
    <n v="1"/>
    <m/>
    <m/>
    <n v="0"/>
    <n v="1"/>
    <n v="-1"/>
    <n v="0"/>
    <n v="0"/>
    <n v="-1"/>
    <n v="1"/>
    <n v="0"/>
    <n v="0"/>
    <n v="0"/>
    <n v="-1"/>
    <n v="-1"/>
    <n v="0"/>
    <n v="0"/>
    <n v="0"/>
    <n v="0"/>
    <n v="0"/>
    <n v="516420"/>
    <n v="171274"/>
    <s v="TED"/>
  </r>
  <r>
    <s v="19/2102/FUL"/>
    <x v="4"/>
    <m/>
    <d v="2019-08-21T00:00:00"/>
    <d v="2022-08-27T00:00:00"/>
    <m/>
    <m/>
    <x v="2"/>
    <x v="0"/>
    <m/>
    <s v="Rear extension at second floor level to form a new studio flat."/>
    <s v="Tabard House_x000d_22 Upper Teddington Road_x000d_Hampton Wick_x000d_KT1 4DT_x000d_"/>
    <s v="KT1 4DT"/>
    <m/>
    <m/>
    <m/>
    <m/>
    <m/>
    <m/>
    <m/>
    <m/>
    <n v="0"/>
    <m/>
    <n v="1"/>
    <m/>
    <m/>
    <m/>
    <m/>
    <m/>
    <m/>
    <m/>
    <n v="1"/>
    <n v="1"/>
    <n v="0"/>
    <n v="0"/>
    <n v="0"/>
    <n v="0"/>
    <n v="0"/>
    <n v="0"/>
    <n v="0"/>
    <n v="1"/>
    <n v="0"/>
    <n v="0"/>
    <n v="0.25"/>
    <n v="0.25"/>
    <n v="0.25"/>
    <n v="0.25"/>
    <n v="517355"/>
    <n v="169968"/>
    <s v="HWI"/>
  </r>
  <r>
    <s v="19/2246/FUL"/>
    <x v="2"/>
    <m/>
    <d v="2019-10-22T00:00:00"/>
    <d v="2022-10-22T00:00:00"/>
    <m/>
    <m/>
    <x v="1"/>
    <x v="0"/>
    <m/>
    <s v="Application for the conversion of apartments 18 and 19 to form 1no. four bedroom apartment at sixth floor level in block B2."/>
    <s v="Teddington Riverside Development Site_x000d_Broom Road_x000d_Teddington_x000d__x000d_"/>
    <s v="TW11 9BE"/>
    <m/>
    <m/>
    <n v="2"/>
    <m/>
    <m/>
    <m/>
    <m/>
    <m/>
    <n v="2"/>
    <m/>
    <m/>
    <m/>
    <m/>
    <n v="1"/>
    <m/>
    <m/>
    <m/>
    <m/>
    <n v="1"/>
    <n v="0"/>
    <n v="0"/>
    <n v="-2"/>
    <n v="1"/>
    <n v="0"/>
    <n v="0"/>
    <n v="0"/>
    <n v="0"/>
    <n v="-1"/>
    <n v="0"/>
    <n v="0"/>
    <n v="0"/>
    <n v="0"/>
    <n v="0"/>
    <n v="0"/>
    <n v="516802"/>
    <n v="171333"/>
    <s v="TED"/>
  </r>
  <r>
    <s v="19/2273/FUL"/>
    <x v="1"/>
    <m/>
    <d v="2019-12-23T00:00:00"/>
    <d v="2022-12-23T00:00:00"/>
    <m/>
    <m/>
    <x v="2"/>
    <x v="0"/>
    <m/>
    <s v="Removal of static caravan.  Conversion of the ground floor area to left of barn entrance into a self-contained residence ancillary to the stables.  New toilet facility with disabled provision within stables."/>
    <s v="Old Farm Stables Flat_x000d_Oak Avenue_x000d_Hampton_x000d_TW12 3QD_x000d_"/>
    <s v="TW12 3QD"/>
    <m/>
    <m/>
    <m/>
    <m/>
    <m/>
    <m/>
    <m/>
    <m/>
    <n v="0"/>
    <m/>
    <m/>
    <n v="1"/>
    <m/>
    <m/>
    <m/>
    <m/>
    <m/>
    <m/>
    <n v="1"/>
    <n v="0"/>
    <n v="1"/>
    <n v="0"/>
    <n v="0"/>
    <n v="0"/>
    <n v="0"/>
    <n v="0"/>
    <n v="0"/>
    <n v="1"/>
    <n v="0"/>
    <n v="0"/>
    <n v="0.25"/>
    <n v="0.25"/>
    <n v="0.25"/>
    <n v="0.25"/>
    <n v="512318"/>
    <n v="171284"/>
    <s v="HNN"/>
  </r>
  <r>
    <s v="19/2300/FUL"/>
    <x v="0"/>
    <m/>
    <d v="2019-09-23T00:00:00"/>
    <d v="2022-09-23T00:00:00"/>
    <m/>
    <m/>
    <x v="2"/>
    <x v="0"/>
    <m/>
    <s v="Part change of use of ground floor from A3 to C3 (Residential) and alterations to existing shopfront to create new access door to facilitate the conversion of existing 2 x 3 bed maisonettes into 7 No. self-contained Studio and 1 bed Flats.  Single Storey"/>
    <s v="102 - 104 Kew Road_x000d_Richmond_x000d_TW9 2PQ_x000d_"/>
    <s v="TW9 2PQ"/>
    <m/>
    <m/>
    <n v="2"/>
    <m/>
    <m/>
    <m/>
    <m/>
    <m/>
    <n v="2"/>
    <m/>
    <n v="7"/>
    <m/>
    <m/>
    <m/>
    <m/>
    <m/>
    <m/>
    <m/>
    <n v="7"/>
    <n v="7"/>
    <n v="0"/>
    <n v="-2"/>
    <n v="0"/>
    <n v="0"/>
    <n v="0"/>
    <n v="0"/>
    <n v="0"/>
    <n v="5"/>
    <n v="0"/>
    <n v="0"/>
    <n v="1.25"/>
    <n v="1.25"/>
    <n v="1.25"/>
    <n v="1.25"/>
    <n v="518353"/>
    <n v="175510"/>
    <s v="NRW"/>
  </r>
  <r>
    <s v="19/2377/GPD15"/>
    <x v="1"/>
    <s v="PA"/>
    <d v="2019-09-30T00:00:00"/>
    <d v="2022-09-30T00:00:00"/>
    <d v="2020-02-17T00:00:00"/>
    <m/>
    <x v="0"/>
    <x v="0"/>
    <m/>
    <s v="Partial change of use from office to residential (4 No flats)."/>
    <s v="122 - 124 St Margarets Road_x000d_Twickenham_x000d__x000d_"/>
    <s v="TW1 2LH"/>
    <m/>
    <m/>
    <m/>
    <m/>
    <m/>
    <m/>
    <m/>
    <m/>
    <n v="0"/>
    <m/>
    <m/>
    <n v="4"/>
    <m/>
    <m/>
    <m/>
    <m/>
    <m/>
    <m/>
    <n v="4"/>
    <n v="0"/>
    <n v="4"/>
    <n v="0"/>
    <n v="0"/>
    <n v="0"/>
    <n v="0"/>
    <n v="0"/>
    <n v="0"/>
    <n v="4"/>
    <n v="0"/>
    <n v="4"/>
    <n v="0"/>
    <n v="0"/>
    <n v="0"/>
    <n v="0"/>
    <n v="516843"/>
    <n v="174266"/>
    <s v="STM"/>
  </r>
  <r>
    <s v="19/2544/FUL"/>
    <x v="1"/>
    <m/>
    <d v="2019-12-10T00:00:00"/>
    <d v="2022-12-10T00:00:00"/>
    <m/>
    <d v="2019-12-14T00:00:00"/>
    <x v="1"/>
    <x v="0"/>
    <m/>
    <s v="Change of use to 114 Hanworth Road from residential use (C3) to educational use (D1) for use as additional education faclity for Hampton School wth parking to rear"/>
    <s v="114 Hanworth Road_x000d_Hampton_x000d_TW12 3EZ_x000d_"/>
    <s v="TW12 3EZ"/>
    <m/>
    <n v="1"/>
    <m/>
    <m/>
    <m/>
    <m/>
    <m/>
    <m/>
    <n v="1"/>
    <m/>
    <m/>
    <m/>
    <m/>
    <m/>
    <m/>
    <m/>
    <m/>
    <m/>
    <n v="0"/>
    <n v="0"/>
    <n v="-1"/>
    <n v="0"/>
    <n v="0"/>
    <n v="0"/>
    <n v="0"/>
    <n v="0"/>
    <n v="0"/>
    <n v="-1"/>
    <n v="-1"/>
    <n v="0"/>
    <n v="0"/>
    <n v="0"/>
    <n v="0"/>
    <n v="0"/>
    <n v="513192"/>
    <n v="171188"/>
    <s v="HNN"/>
  </r>
  <r>
    <s v="19/2788/FUL"/>
    <x v="4"/>
    <m/>
    <d v="2020-01-31T00:00:00"/>
    <d v="2023-02-03T00:00:00"/>
    <m/>
    <m/>
    <x v="2"/>
    <x v="0"/>
    <m/>
    <s v="Roof extension to provide additional residential accommodation to Number 5 South Avenue and creation of 1 no. self-contained 1 bedroom flat above no. 2 and provision of associated cycle parking."/>
    <s v="2A And 5_x000d_South Avenue_x000d_Kew_x000d__x000d_"/>
    <s v="TW9 3EL"/>
    <m/>
    <m/>
    <m/>
    <m/>
    <m/>
    <m/>
    <m/>
    <m/>
    <n v="0"/>
    <m/>
    <n v="1"/>
    <m/>
    <m/>
    <m/>
    <m/>
    <m/>
    <m/>
    <m/>
    <n v="1"/>
    <n v="1"/>
    <n v="0"/>
    <n v="0"/>
    <n v="0"/>
    <n v="0"/>
    <n v="0"/>
    <n v="0"/>
    <n v="0"/>
    <n v="1"/>
    <n v="0"/>
    <n v="0"/>
    <n v="0.25"/>
    <n v="0.25"/>
    <n v="0.25"/>
    <n v="0.25"/>
    <n v="519131"/>
    <n v="176452"/>
    <s v="KWA"/>
  </r>
  <r>
    <s v="19/2796/GPD15"/>
    <x v="1"/>
    <s v="PA"/>
    <d v="2019-11-05T00:00:00"/>
    <d v="2022-07-05T00:00:00"/>
    <m/>
    <m/>
    <x v="2"/>
    <x v="0"/>
    <m/>
    <s v="Change of use of the ground and basement from B1(a) office use, to Class C3 (dwellinghouse) as a single self-contained 3 bedroom flat."/>
    <s v="115 White Hart Lane_x000d_Barnes_x000d_London_x000d_SW13 0JL_x000d_"/>
    <s v="SW13 0JL"/>
    <m/>
    <m/>
    <m/>
    <m/>
    <m/>
    <m/>
    <m/>
    <m/>
    <n v="0"/>
    <m/>
    <m/>
    <m/>
    <n v="1"/>
    <m/>
    <m/>
    <m/>
    <m/>
    <m/>
    <n v="1"/>
    <n v="0"/>
    <n v="0"/>
    <n v="1"/>
    <n v="0"/>
    <n v="0"/>
    <n v="0"/>
    <n v="0"/>
    <n v="0"/>
    <n v="1"/>
    <n v="0"/>
    <n v="0"/>
    <n v="0.25"/>
    <n v="0.25"/>
    <n v="0.25"/>
    <n v="0.25"/>
    <n v="521408"/>
    <n v="175714"/>
    <s v="MBC"/>
  </r>
  <r>
    <s v="19/3025/FUL"/>
    <x v="1"/>
    <m/>
    <d v="2020-01-29T00:00:00"/>
    <d v="2023-01-29T00:00:00"/>
    <m/>
    <m/>
    <x v="2"/>
    <x v="0"/>
    <m/>
    <s v="Change of use of all units from Class C3 (residential) to flexible uses Class C1 (serviced accommodation) and Class C3 (residential)."/>
    <s v="Jasmine Studios _x000d_8 Oak Lane_x000d_Twickenham_x000d_TW1 3PA"/>
    <s v="TW1 3PA"/>
    <n v="1"/>
    <n v="4"/>
    <m/>
    <m/>
    <m/>
    <m/>
    <m/>
    <m/>
    <n v="5"/>
    <m/>
    <n v="1"/>
    <n v="4"/>
    <m/>
    <m/>
    <m/>
    <m/>
    <m/>
    <m/>
    <n v="5"/>
    <n v="0"/>
    <n v="0"/>
    <n v="0"/>
    <n v="0"/>
    <n v="0"/>
    <n v="0"/>
    <n v="0"/>
    <n v="0"/>
    <n v="0"/>
    <n v="0"/>
    <n v="0"/>
    <n v="0"/>
    <n v="0"/>
    <n v="0"/>
    <n v="0"/>
    <n v="516497"/>
    <n v="173537"/>
    <s v="TWR"/>
  </r>
  <r>
    <s v="19/3101/GPD23"/>
    <x v="1"/>
    <s v="PA"/>
    <d v="2019-11-18T00:00:00"/>
    <d v="2022-11-18T00:00:00"/>
    <m/>
    <m/>
    <x v="2"/>
    <x v="0"/>
    <m/>
    <s v="Change of Use of existing B1(c) light industrial unit to residential C3 providing 1No. 2 Bed dwelling."/>
    <s v="Unit 4_x000d_Princes Works_x000d_Princes Road_x000d_Teddington_x000d_TW11 0RW_x000d_"/>
    <s v="TW11 0RW"/>
    <m/>
    <m/>
    <m/>
    <m/>
    <m/>
    <m/>
    <m/>
    <m/>
    <n v="0"/>
    <m/>
    <m/>
    <n v="1"/>
    <m/>
    <m/>
    <m/>
    <m/>
    <m/>
    <m/>
    <n v="1"/>
    <n v="0"/>
    <n v="1"/>
    <n v="0"/>
    <n v="0"/>
    <n v="0"/>
    <n v="0"/>
    <n v="0"/>
    <n v="0"/>
    <n v="1"/>
    <n v="0"/>
    <n v="0"/>
    <n v="0.25"/>
    <n v="0.25"/>
    <n v="0.25"/>
    <n v="0.25"/>
    <n v="515035"/>
    <n v="171569"/>
    <s v="FHH"/>
  </r>
  <r>
    <s v="19/3241/FUL"/>
    <x v="4"/>
    <m/>
    <d v="2020-03-13T00:00:00"/>
    <d v="2023-03-16T00:00:00"/>
    <m/>
    <d v="2020-03-16T00:00:00"/>
    <x v="1"/>
    <x v="0"/>
    <m/>
    <s v="Extension of the garage to facilitate the creation of 1 x 1 bed dwelling."/>
    <s v="Land Adjacent To_x000d_29 Rivermeads Avenue_x000d_Twickenham_x000d__x000d_"/>
    <s v="TW2 5JL"/>
    <m/>
    <m/>
    <m/>
    <m/>
    <m/>
    <m/>
    <m/>
    <m/>
    <n v="0"/>
    <m/>
    <n v="1"/>
    <m/>
    <m/>
    <m/>
    <m/>
    <m/>
    <m/>
    <m/>
    <n v="1"/>
    <n v="1"/>
    <n v="0"/>
    <n v="0"/>
    <n v="0"/>
    <n v="0"/>
    <n v="0"/>
    <n v="0"/>
    <n v="0"/>
    <n v="1"/>
    <n v="1"/>
    <n v="0"/>
    <n v="0"/>
    <n v="0"/>
    <n v="0"/>
    <n v="0"/>
    <n v="513712"/>
    <n v="172398"/>
    <s v="WET"/>
  </r>
  <r>
    <s v="19/3419/FUL"/>
    <x v="0"/>
    <m/>
    <d v="2020-03-11T00:00:00"/>
    <d v="2023-03-11T00:00:00"/>
    <m/>
    <m/>
    <x v="2"/>
    <x v="0"/>
    <m/>
    <s v="Demolition of existing dwellinghouse and erection of detached two storey dwellinghouse, associated hard and soft landscaping"/>
    <s v="8 Sandy Lane_x000d_Petersham_x000d_Richmond_x000d_TW10 7EN_x000d_"/>
    <s v="TW10 7EN"/>
    <m/>
    <m/>
    <m/>
    <n v="1"/>
    <m/>
    <m/>
    <m/>
    <m/>
    <n v="1"/>
    <m/>
    <m/>
    <m/>
    <m/>
    <m/>
    <n v="1"/>
    <m/>
    <m/>
    <m/>
    <n v="1"/>
    <n v="0"/>
    <n v="0"/>
    <n v="0"/>
    <n v="-1"/>
    <n v="1"/>
    <n v="0"/>
    <n v="0"/>
    <n v="0"/>
    <n v="0"/>
    <n v="0"/>
    <n v="0"/>
    <n v="0"/>
    <n v="0"/>
    <n v="0"/>
    <n v="0"/>
    <n v="517948"/>
    <n v="172696"/>
    <s v="HPR"/>
  </r>
  <r>
    <s v="19/3586/ES191"/>
    <x v="1"/>
    <m/>
    <d v="2020-01-20T00:00:00"/>
    <d v="2020-01-20T00:00:00"/>
    <m/>
    <d v="2020-01-20T00:00:00"/>
    <x v="1"/>
    <x v="0"/>
    <m/>
    <s v="Lawful development certificate for the existing use of the dwelling as a 6no. bedroom house in multiple occupation"/>
    <s v="29 Heathside_x000d_Whitton_x000d_Hounslow_x000d_TW4 5NJ_x000d_"/>
    <s v="TW4 5NJ"/>
    <m/>
    <m/>
    <n v="1"/>
    <m/>
    <m/>
    <m/>
    <m/>
    <m/>
    <n v="1"/>
    <m/>
    <m/>
    <m/>
    <m/>
    <m/>
    <m/>
    <n v="1"/>
    <m/>
    <m/>
    <n v="1"/>
    <n v="0"/>
    <n v="0"/>
    <n v="-1"/>
    <n v="0"/>
    <n v="0"/>
    <n v="1"/>
    <n v="0"/>
    <n v="0"/>
    <n v="0"/>
    <n v="0"/>
    <n v="0"/>
    <n v="0"/>
    <n v="0"/>
    <n v="0"/>
    <n v="0"/>
    <n v="512883"/>
    <n v="173656"/>
    <s v="HEA"/>
  </r>
  <r>
    <s v="19/3757/ES191"/>
    <x v="2"/>
    <m/>
    <d v="2020-01-31T00:00:00"/>
    <d v="2020-01-31T00:00:00"/>
    <m/>
    <d v="2020-01-31T00:00:00"/>
    <x v="1"/>
    <x v="0"/>
    <m/>
    <s v="Use of 2B Orleans Road as a separate and self-contained C3 dwellinghouse."/>
    <s v="2B Orleans Road_x000d_Twickenham_x000d_TW1 3BL"/>
    <s v="TW1 3BL"/>
    <m/>
    <m/>
    <m/>
    <m/>
    <m/>
    <m/>
    <m/>
    <m/>
    <n v="0"/>
    <m/>
    <n v="1"/>
    <m/>
    <m/>
    <m/>
    <m/>
    <m/>
    <m/>
    <m/>
    <n v="1"/>
    <n v="1"/>
    <n v="0"/>
    <n v="0"/>
    <n v="0"/>
    <n v="0"/>
    <n v="0"/>
    <n v="0"/>
    <n v="0"/>
    <n v="1"/>
    <n v="1"/>
    <n v="0"/>
    <n v="0"/>
    <n v="0"/>
    <n v="0"/>
    <n v="0"/>
    <n v="516930"/>
    <n v="173775"/>
    <s v="TWR"/>
  </r>
  <r>
    <s v="19/3852/GPD15"/>
    <x v="1"/>
    <s v="PA"/>
    <d v="2020-02-06T00:00:00"/>
    <d v="2023-02-06T00:00:00"/>
    <d v="2020-02-10T00:00:00"/>
    <m/>
    <x v="0"/>
    <x v="0"/>
    <m/>
    <s v="Change of use of ground floor from B1a office to C3 (Residential) use comprising 1x studio flat and 1x 1 bedroom flat"/>
    <s v="59 North Worple Way_x000d_Mortlake_x000d_London_x000d__x000d_"/>
    <s v="SW14 8HE"/>
    <m/>
    <m/>
    <m/>
    <m/>
    <m/>
    <m/>
    <m/>
    <m/>
    <n v="0"/>
    <m/>
    <n v="2"/>
    <m/>
    <m/>
    <m/>
    <m/>
    <m/>
    <m/>
    <m/>
    <n v="2"/>
    <n v="2"/>
    <n v="0"/>
    <n v="0"/>
    <n v="0"/>
    <n v="0"/>
    <n v="0"/>
    <n v="0"/>
    <n v="0"/>
    <n v="2"/>
    <n v="0"/>
    <n v="2"/>
    <n v="0"/>
    <n v="0"/>
    <n v="0"/>
    <n v="0"/>
    <n v="520890"/>
    <n v="175755"/>
    <s v="MBC"/>
  </r>
  <r>
    <s v="19/3854/ES191"/>
    <x v="1"/>
    <m/>
    <d v="2020-02-25T00:00:00"/>
    <d v="2020-02-25T00:00:00"/>
    <m/>
    <d v="2020-02-25T00:00:00"/>
    <x v="1"/>
    <x v="0"/>
    <m/>
    <s v="Use of Flat 1 (basement) as  C3 residential."/>
    <s v="Flat 1_x000d_Heron Court_x000d_3 - 5 High Street_x000d_Hampton_x000d_TW12 2SQ_x000d_"/>
    <s v="TW12 2SQ"/>
    <m/>
    <m/>
    <m/>
    <m/>
    <m/>
    <m/>
    <m/>
    <m/>
    <n v="0"/>
    <m/>
    <m/>
    <n v="1"/>
    <m/>
    <m/>
    <m/>
    <m/>
    <m/>
    <m/>
    <n v="1"/>
    <n v="0"/>
    <n v="1"/>
    <n v="0"/>
    <n v="0"/>
    <n v="0"/>
    <n v="0"/>
    <n v="0"/>
    <n v="0"/>
    <n v="1"/>
    <n v="1"/>
    <n v="0"/>
    <n v="0"/>
    <n v="0"/>
    <n v="0"/>
    <n v="0"/>
    <n v="513949"/>
    <n v="169534"/>
    <s v="HTN"/>
  </r>
  <r>
    <s v="19/3913/GPD15"/>
    <x v="1"/>
    <s v="PA"/>
    <d v="2020-02-14T00:00:00"/>
    <d v="2020-06-30T00:00:00"/>
    <d v="2020-03-02T00:00:00"/>
    <m/>
    <x v="0"/>
    <x v="0"/>
    <m/>
    <s v="Change of use from office (B1A )to residential  (C3) to create 2x 1 bedroom flats"/>
    <s v="2A Talbot Road_x000d_Isleworth_x000d_TW7 7HH_x000d_"/>
    <s v="TW7 7HH"/>
    <m/>
    <m/>
    <m/>
    <m/>
    <m/>
    <m/>
    <m/>
    <m/>
    <n v="0"/>
    <m/>
    <n v="2"/>
    <m/>
    <m/>
    <m/>
    <m/>
    <m/>
    <m/>
    <m/>
    <n v="2"/>
    <n v="2"/>
    <n v="0"/>
    <n v="0"/>
    <n v="0"/>
    <n v="0"/>
    <n v="0"/>
    <n v="0"/>
    <n v="0"/>
    <n v="2"/>
    <n v="0"/>
    <n v="2"/>
    <n v="0"/>
    <n v="0"/>
    <n v="0"/>
    <n v="0"/>
    <n v="516541"/>
    <n v="175254"/>
    <s v="STM"/>
  </r>
  <r>
    <s v="19/3914/GPD15"/>
    <x v="1"/>
    <s v="PA"/>
    <d v="2020-02-14T00:00:00"/>
    <d v="2020-06-30T00:00:00"/>
    <m/>
    <m/>
    <x v="2"/>
    <x v="0"/>
    <m/>
    <s v="Change of of use from office (B1a) to residential (c3) to create 1 x 2 bedroom house"/>
    <s v="2A Talbot Road_x000d_Isleworth_x000d_TW7 7HH_x000d_"/>
    <s v="TW7 7HH"/>
    <m/>
    <m/>
    <m/>
    <m/>
    <m/>
    <m/>
    <m/>
    <m/>
    <n v="0"/>
    <m/>
    <m/>
    <n v="1"/>
    <m/>
    <m/>
    <m/>
    <m/>
    <m/>
    <m/>
    <n v="1"/>
    <n v="0"/>
    <n v="1"/>
    <n v="0"/>
    <n v="0"/>
    <n v="0"/>
    <n v="0"/>
    <n v="0"/>
    <n v="0"/>
    <n v="1"/>
    <n v="0"/>
    <n v="0"/>
    <n v="0.25"/>
    <n v="0.25"/>
    <n v="0.25"/>
    <n v="0.25"/>
    <n v="516541"/>
    <n v="175254"/>
    <s v="STM"/>
  </r>
  <r>
    <s v="20/0136/FUL"/>
    <x v="0"/>
    <m/>
    <d v="2020-03-26T00:00:00"/>
    <d v="2021-12-21T00:00:00"/>
    <m/>
    <m/>
    <x v="2"/>
    <x v="0"/>
    <m/>
    <s v="Demolition of the existing house and reconstruction of replacement 2 storey with basement and accommodation in the roof single family home and associated parking, hard and soft landscaping."/>
    <s v="2 Belgrave Road_x000d_Barnes_x000d_London_x000d_SW13 9NS"/>
    <s v="SW13 9NS"/>
    <m/>
    <m/>
    <n v="1"/>
    <m/>
    <m/>
    <m/>
    <m/>
    <m/>
    <n v="1"/>
    <m/>
    <m/>
    <m/>
    <m/>
    <n v="1"/>
    <m/>
    <m/>
    <m/>
    <m/>
    <n v="1"/>
    <n v="0"/>
    <n v="0"/>
    <n v="-1"/>
    <n v="1"/>
    <n v="0"/>
    <n v="0"/>
    <n v="0"/>
    <n v="0"/>
    <n v="0"/>
    <n v="0"/>
    <n v="0"/>
    <n v="0"/>
    <n v="0"/>
    <n v="0"/>
    <n v="0"/>
    <n v="521893"/>
    <n v="177129"/>
    <s v="BAR"/>
  </r>
  <r>
    <s v="20/0373/PS192"/>
    <x v="1"/>
    <s v="PA"/>
    <d v="2020-02-17T00:00:00"/>
    <d v="2020-02-18T00:00:00"/>
    <m/>
    <m/>
    <x v="2"/>
    <x v="0"/>
    <m/>
    <s v="Change of use of part ground and upper floors from A2 (Financial Services) use class into C3 (Residential)."/>
    <s v="347 Upper Richmond Road West_x000d_East Sheen_x000d_London_x000d_SW14 8RH"/>
    <s v="SW14 8RH"/>
    <m/>
    <m/>
    <m/>
    <m/>
    <m/>
    <m/>
    <m/>
    <m/>
    <n v="0"/>
    <m/>
    <m/>
    <n v="2"/>
    <m/>
    <m/>
    <m/>
    <m/>
    <m/>
    <m/>
    <n v="2"/>
    <n v="0"/>
    <n v="2"/>
    <n v="0"/>
    <n v="0"/>
    <n v="0"/>
    <n v="0"/>
    <n v="0"/>
    <n v="0"/>
    <n v="2"/>
    <n v="0"/>
    <n v="0"/>
    <n v="0.5"/>
    <n v="0.5"/>
    <n v="0.5"/>
    <n v="0.5"/>
    <n v="520577"/>
    <n v="175397"/>
    <s v="EAS"/>
  </r>
  <r>
    <s v="99/2063"/>
    <x v="0"/>
    <m/>
    <d v="2000-02-03T00:00:00"/>
    <d v="2005-02-03T00:00:00"/>
    <d v="2005-01-14T00:00:00"/>
    <d v="2019-07-18T00:00:00"/>
    <x v="1"/>
    <x v="0"/>
    <m/>
    <s v="Proposed Dwelling House."/>
    <s v="6 Boileau Road Barnes"/>
    <m/>
    <m/>
    <m/>
    <m/>
    <m/>
    <m/>
    <m/>
    <m/>
    <m/>
    <n v="0"/>
    <m/>
    <n v="1"/>
    <m/>
    <m/>
    <m/>
    <m/>
    <m/>
    <m/>
    <n v="0"/>
    <n v="1"/>
    <n v="1"/>
    <n v="0"/>
    <n v="0"/>
    <n v="0"/>
    <n v="0"/>
    <n v="0"/>
    <n v="0"/>
    <n v="0"/>
    <n v="1"/>
    <n v="1"/>
    <n v="0"/>
    <n v="0"/>
    <n v="0"/>
    <n v="0"/>
    <n v="0"/>
    <n v="522457"/>
    <n v="177328"/>
    <s v="BAW"/>
  </r>
  <r>
    <s v="Small Sites Trend"/>
    <x v="5"/>
    <m/>
    <m/>
    <m/>
    <m/>
    <m/>
    <x v="3"/>
    <x v="5"/>
    <s v="Small Sites Trend"/>
    <s v="Small Sites Trend"/>
    <m/>
    <m/>
    <m/>
    <m/>
    <m/>
    <m/>
    <m/>
    <m/>
    <m/>
    <m/>
    <m/>
    <m/>
    <m/>
    <m/>
    <m/>
    <m/>
    <m/>
    <m/>
    <m/>
    <m/>
    <m/>
    <n v="0"/>
    <n v="0"/>
    <n v="0"/>
    <n v="0"/>
    <n v="0"/>
    <n v="0"/>
    <n v="0"/>
    <n v="0"/>
    <n v="742"/>
    <m/>
    <n v="20"/>
    <n v="20"/>
    <n v="234"/>
    <n v="234"/>
    <n v="234"/>
    <m/>
    <m/>
    <s v="N/A"/>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4">
  <r>
    <s v="07/3348/FUL"/>
    <x v="0"/>
    <x v="0"/>
    <d v="2008-04-01T00:00:00"/>
    <d v="2011-04-01T00:00:00"/>
    <d v="2012-08-17T00:00:00"/>
    <m/>
    <x v="0"/>
    <s v="Open Market"/>
    <m/>
    <s v="Demolition of existing house and outbuildings, construction of 3 houses."/>
    <s v="289 Petersham Road_x000d_Richmond_x000d_Surrey_x000d_TW10 7DA_x000d_"/>
    <m/>
    <m/>
    <m/>
    <m/>
    <n v="1"/>
    <m/>
    <m/>
    <m/>
    <m/>
    <n v="1"/>
    <m/>
    <n v="1"/>
    <m/>
    <m/>
    <n v="2"/>
    <m/>
    <m/>
    <m/>
    <m/>
    <n v="3"/>
    <n v="1"/>
    <n v="0"/>
    <n v="0"/>
    <n v="1"/>
    <n v="0"/>
    <n v="0"/>
    <n v="0"/>
    <n v="0"/>
    <n v="2"/>
    <n v="0"/>
    <n v="2"/>
    <n v="0"/>
    <n v="0"/>
    <n v="0"/>
    <n v="0"/>
    <n v="517856"/>
    <n v="172364"/>
    <s v="HPR"/>
  </r>
  <r>
    <s v="10/0312/FUL"/>
    <x v="0"/>
    <x v="0"/>
    <d v="2010-06-15T00:00:00"/>
    <d v="2013-06-15T00:00:00"/>
    <d v="2013-06-15T00:00:00"/>
    <d v="2019-10-03T00:00:00"/>
    <x v="1"/>
    <s v="Open Market"/>
    <m/>
    <s v="Construction of three bedroom house and associated landscaping"/>
    <s v="72 Stanley Road_x000d_Teddington_x000d__x000d_"/>
    <m/>
    <m/>
    <m/>
    <m/>
    <m/>
    <m/>
    <m/>
    <m/>
    <m/>
    <n v="0"/>
    <m/>
    <m/>
    <m/>
    <n v="1"/>
    <m/>
    <m/>
    <m/>
    <m/>
    <m/>
    <n v="1"/>
    <n v="0"/>
    <n v="0"/>
    <n v="1"/>
    <n v="0"/>
    <n v="0"/>
    <n v="0"/>
    <n v="0"/>
    <n v="0"/>
    <n v="1"/>
    <n v="1"/>
    <n v="0"/>
    <n v="0"/>
    <n v="0"/>
    <n v="0"/>
    <n v="0"/>
    <n v="515372"/>
    <n v="171266"/>
    <s v="TED"/>
  </r>
  <r>
    <s v="11/1443/FUL"/>
    <x v="0"/>
    <x v="0"/>
    <d v="2012-03-30T00:00:00"/>
    <d v="2015-03-30T00:00:00"/>
    <d v="2015-03-14T00:00:00"/>
    <d v="2020-01-31T00:00:00"/>
    <x v="1"/>
    <s v="Open Market"/>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6"/>
    <n v="7"/>
    <n v="1"/>
    <m/>
    <m/>
    <m/>
    <m/>
    <m/>
    <n v="14"/>
    <n v="6"/>
    <n v="7"/>
    <n v="1"/>
    <n v="0"/>
    <n v="0"/>
    <n v="0"/>
    <n v="0"/>
    <n v="0"/>
    <n v="14"/>
    <n v="14"/>
    <n v="0"/>
    <n v="14"/>
    <n v="0"/>
    <n v="0"/>
    <n v="0"/>
    <n v="516095"/>
    <n v="173690"/>
    <s v="STM"/>
  </r>
  <r>
    <s v="11/1443/FUL"/>
    <x v="0"/>
    <x v="0"/>
    <d v="2012-03-30T00:00:00"/>
    <d v="2015-03-30T00:00:00"/>
    <d v="2015-03-14T00:00:00"/>
    <m/>
    <x v="0"/>
    <s v="Open Market"/>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24"/>
    <n v="76"/>
    <n v="7"/>
    <m/>
    <m/>
    <m/>
    <m/>
    <m/>
    <n v="107"/>
    <n v="24"/>
    <n v="76"/>
    <n v="7"/>
    <n v="0"/>
    <n v="0"/>
    <n v="0"/>
    <n v="0"/>
    <n v="0"/>
    <n v="107"/>
    <n v="0"/>
    <n v="0"/>
    <n v="53.5"/>
    <n v="53.5"/>
    <n v="0"/>
    <n v="0"/>
    <n v="516095"/>
    <n v="173690"/>
    <s v="STM"/>
  </r>
  <r>
    <s v="11/2882/FUL"/>
    <x v="1"/>
    <x v="0"/>
    <d v="2012-09-10T00:00:00"/>
    <d v="2015-09-10T00:00:00"/>
    <d v="2015-09-09T00:00:00"/>
    <d v="2020-03-18T00:00:00"/>
    <x v="1"/>
    <s v="Open Market"/>
    <m/>
    <s v="Two-storey infill to the rear of the property and the partial change of use of the front ground floor from vacant offices (Use Class B1) to a single dwelling (Use Class C3)."/>
    <s v="35 Staines Road_x000d_Twickenham_x000d_TW2 5BG_x000d_"/>
    <m/>
    <n v="1"/>
    <m/>
    <m/>
    <m/>
    <m/>
    <m/>
    <m/>
    <m/>
    <n v="1"/>
    <m/>
    <m/>
    <n v="1"/>
    <m/>
    <m/>
    <m/>
    <m/>
    <m/>
    <m/>
    <n v="1"/>
    <n v="-1"/>
    <n v="1"/>
    <n v="0"/>
    <n v="0"/>
    <n v="0"/>
    <n v="0"/>
    <n v="0"/>
    <n v="0"/>
    <n v="0"/>
    <n v="0"/>
    <n v="0"/>
    <n v="0"/>
    <n v="0"/>
    <n v="0"/>
    <n v="0"/>
    <n v="514998"/>
    <n v="172958"/>
    <s v="WET"/>
  </r>
  <r>
    <s v="13/1327/FUL"/>
    <x v="1"/>
    <x v="0"/>
    <d v="2013-09-03T00:00:00"/>
    <d v="2016-09-03T00:00:00"/>
    <d v="2016-08-19T00:00:00"/>
    <m/>
    <x v="0"/>
    <s v="Open Market"/>
    <m/>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_x000d_142 - 142A Richmond Hill_x000d_Richmond_x000d__x000d_"/>
    <m/>
    <m/>
    <m/>
    <m/>
    <n v="2"/>
    <m/>
    <m/>
    <m/>
    <m/>
    <n v="2"/>
    <m/>
    <m/>
    <m/>
    <m/>
    <n v="1"/>
    <m/>
    <m/>
    <m/>
    <m/>
    <n v="1"/>
    <n v="0"/>
    <n v="0"/>
    <n v="0"/>
    <n v="-1"/>
    <n v="0"/>
    <n v="0"/>
    <n v="0"/>
    <n v="0"/>
    <n v="-1"/>
    <n v="0"/>
    <n v="0"/>
    <n v="-1"/>
    <n v="0"/>
    <n v="0"/>
    <n v="0"/>
    <n v="518397"/>
    <n v="173968"/>
    <s v="HPR"/>
  </r>
  <r>
    <s v="13/2163/FUL"/>
    <x v="2"/>
    <x v="0"/>
    <d v="2013-10-25T00:00:00"/>
    <d v="2016-10-28T00:00:00"/>
    <d v="2016-09-01T00:00:00"/>
    <d v="2019-08-14T00:00:00"/>
    <x v="1"/>
    <s v="Open Market"/>
    <m/>
    <s v="The reinstatement of 239 and 239a Kingston Road, both maisonnettes comprising a semi detached house the other half of which (241) is still a complete family residence, back into a single family residence. ."/>
    <s v="239 Kingston Road_x000d_Teddington_x000d_TW11 9JJ_x000d_"/>
    <s v="TW11 9JJ"/>
    <n v="1"/>
    <m/>
    <n v="1"/>
    <m/>
    <m/>
    <m/>
    <m/>
    <m/>
    <n v="2"/>
    <m/>
    <m/>
    <m/>
    <m/>
    <n v="1"/>
    <m/>
    <m/>
    <m/>
    <m/>
    <n v="1"/>
    <n v="-1"/>
    <n v="0"/>
    <n v="-1"/>
    <n v="1"/>
    <n v="0"/>
    <n v="0"/>
    <n v="0"/>
    <n v="0"/>
    <n v="-1"/>
    <n v="-1"/>
    <n v="0"/>
    <n v="0"/>
    <n v="0"/>
    <n v="0"/>
    <n v="0"/>
    <n v="517063"/>
    <n v="170403"/>
    <s v="HWI"/>
  </r>
  <r>
    <s v="14/2118/FUL"/>
    <x v="2"/>
    <x v="0"/>
    <d v="2014-07-18T00:00:00"/>
    <d v="2018-01-19T00:00:00"/>
    <d v="2017-10-01T00:00:00"/>
    <m/>
    <x v="0"/>
    <s v="Open Market"/>
    <m/>
    <s v="Conversion of existing block of 3 flats, back into onedwellinghouse. Demolition of existing part 2 storey, part single storey rear addition and erection of part 2 storey and part single storey rear extension. Erection of basement extension, part under exi"/>
    <s v="14 Sheen Gate Gardens_x000d_East Sheen_x000d_London_x000d__x000d_"/>
    <m/>
    <n v="1"/>
    <n v="1"/>
    <n v="1"/>
    <m/>
    <m/>
    <m/>
    <m/>
    <m/>
    <n v="3"/>
    <m/>
    <m/>
    <m/>
    <m/>
    <n v="1"/>
    <m/>
    <m/>
    <m/>
    <m/>
    <n v="1"/>
    <n v="-1"/>
    <n v="-1"/>
    <n v="-1"/>
    <n v="1"/>
    <n v="0"/>
    <n v="0"/>
    <n v="0"/>
    <n v="0"/>
    <n v="-2"/>
    <n v="0"/>
    <n v="-2"/>
    <n v="0"/>
    <n v="0"/>
    <n v="0"/>
    <n v="0"/>
    <n v="520243"/>
    <n v="175216"/>
    <s v="EAS"/>
  </r>
  <r>
    <s v="14/2257/FUL"/>
    <x v="3"/>
    <x v="0"/>
    <d v="2015-03-26T00:00:00"/>
    <d v="2018-03-27T00:00:00"/>
    <d v="2016-06-01T00:00:00"/>
    <m/>
    <x v="0"/>
    <s v="Open Market"/>
    <m/>
    <s v="Partial rebuild and refurbishment of existing building and erection of two-storey side / rear extension with 3No. rear dormers to facilitate the formation of a mixed use building comprising a ground floor retail shop unit (A1 Use Class) and 4 No. 1-bedroo"/>
    <s v="310 Nelson Road_x000d_Twickenham_x000d_TW2 7AJ_x000d_"/>
    <m/>
    <m/>
    <n v="1"/>
    <m/>
    <m/>
    <m/>
    <m/>
    <m/>
    <m/>
    <n v="1"/>
    <m/>
    <n v="4"/>
    <m/>
    <m/>
    <m/>
    <m/>
    <m/>
    <m/>
    <m/>
    <n v="4"/>
    <n v="4"/>
    <n v="-1"/>
    <n v="0"/>
    <n v="0"/>
    <n v="0"/>
    <n v="0"/>
    <n v="0"/>
    <n v="0"/>
    <n v="3"/>
    <n v="0"/>
    <n v="3"/>
    <n v="0"/>
    <n v="0"/>
    <n v="0"/>
    <n v="0"/>
    <n v="513482"/>
    <n v="173963"/>
    <s v="HEA"/>
  </r>
  <r>
    <s v="14/2797/P3JPA"/>
    <x v="1"/>
    <x v="1"/>
    <d v="2015-08-20T00:00:00"/>
    <d v="2017-11-27T00:00:00"/>
    <d v="2017-06-30T00:00:00"/>
    <m/>
    <x v="0"/>
    <s v="Open Market"/>
    <m/>
    <s v="Proposed change of use of part of an existing two storey office block (B1a Use Class) to Residential (C3 Use Class) creating 6 No.flats (comprising 1 x 1-bed unit and 5 x 2-bed units)."/>
    <s v="Crane Mews_x000d_32 Gould Road_x000d_Twickenham_x000d__x000d_"/>
    <s v="TW2 6RS"/>
    <m/>
    <m/>
    <m/>
    <m/>
    <m/>
    <m/>
    <m/>
    <m/>
    <n v="0"/>
    <m/>
    <n v="1"/>
    <n v="5"/>
    <m/>
    <m/>
    <m/>
    <m/>
    <m/>
    <m/>
    <n v="6"/>
    <n v="1"/>
    <n v="5"/>
    <n v="0"/>
    <n v="0"/>
    <n v="0"/>
    <n v="0"/>
    <n v="0"/>
    <n v="0"/>
    <n v="6"/>
    <n v="0"/>
    <n v="6"/>
    <n v="0"/>
    <n v="0"/>
    <n v="0"/>
    <n v="0"/>
    <n v="515206"/>
    <n v="173341"/>
    <s v="SOT"/>
  </r>
  <r>
    <s v="14/3011/FUL"/>
    <x v="1"/>
    <x v="0"/>
    <d v="2015-04-17T00:00:00"/>
    <d v="2018-04-20T00:00:00"/>
    <d v="2018-04-04T00:00:00"/>
    <m/>
    <x v="0"/>
    <s v="Open Market"/>
    <m/>
    <s v="Refurbishment and remodelling of the existing dry cleaners (Use Class A1: Shops)  and workshop (Use Class B1c: light industrial) including infill extensions and alterations, conversion of seven x one self-contained flats to six residential flats (comprisi"/>
    <s v="2 Broad Street_x000d_Teddington_x000d_TW11 8RF_x000d_"/>
    <m/>
    <n v="1"/>
    <m/>
    <m/>
    <m/>
    <m/>
    <m/>
    <m/>
    <m/>
    <n v="1"/>
    <m/>
    <n v="2"/>
    <n v="4"/>
    <m/>
    <m/>
    <m/>
    <m/>
    <m/>
    <m/>
    <n v="6"/>
    <n v="1"/>
    <n v="4"/>
    <n v="0"/>
    <n v="0"/>
    <n v="0"/>
    <n v="0"/>
    <n v="0"/>
    <n v="0"/>
    <n v="5"/>
    <n v="0"/>
    <n v="5"/>
    <n v="0"/>
    <n v="0"/>
    <n v="0"/>
    <n v="0"/>
    <n v="515537"/>
    <n v="170973"/>
    <s v="TED"/>
  </r>
  <r>
    <s v="14/3780/FUL"/>
    <x v="3"/>
    <x v="0"/>
    <d v="2015-04-30T00:00:00"/>
    <d v="2018-04-30T00:00:00"/>
    <d v="2016-07-01T00:00:00"/>
    <m/>
    <x v="0"/>
    <s v="Open Market"/>
    <m/>
    <s v="The conversion and restoration of the Old School building to form 5 no. residential apartments, and 90 square metres of B1a Office space, and the erection of 3no. terraced townhouses with basement accommodation at the rear, with car parking, landscaping,"/>
    <s v="Richmond Film Services_x000d_Park Lane_x000d_Richmond_x000d_TW9 2RA_x000d_"/>
    <m/>
    <m/>
    <m/>
    <m/>
    <m/>
    <m/>
    <m/>
    <m/>
    <m/>
    <n v="0"/>
    <m/>
    <m/>
    <n v="5"/>
    <n v="3"/>
    <m/>
    <m/>
    <m/>
    <m/>
    <m/>
    <n v="8"/>
    <n v="0"/>
    <n v="5"/>
    <n v="3"/>
    <n v="0"/>
    <n v="0"/>
    <n v="0"/>
    <n v="0"/>
    <n v="0"/>
    <n v="8"/>
    <n v="8"/>
    <n v="8"/>
    <n v="0"/>
    <n v="0"/>
    <n v="0"/>
    <n v="0"/>
    <n v="517917"/>
    <n v="175196"/>
    <s v="SRW"/>
  </r>
  <r>
    <s v="14/3983/FUL"/>
    <x v="0"/>
    <x v="0"/>
    <d v="2015-05-15T00:00:00"/>
    <d v="2019-03-18T00:00:00"/>
    <d v="2017-04-14T00:00:00"/>
    <d v="2020-03-31T00:00:00"/>
    <x v="1"/>
    <s v="Open Market"/>
    <m/>
    <s v="Demolition of existing buildings and erection of 2 pairs of two storey four bedroom townhouses, with basements, roofspace accomodation, associated landscaping and 4 car parking spaces."/>
    <s v="Kings Road Garage_x000d_Kings Road_x000d_Richmond_x000d_TW10 6EG_x000d_"/>
    <m/>
    <m/>
    <m/>
    <m/>
    <m/>
    <m/>
    <m/>
    <m/>
    <m/>
    <n v="0"/>
    <m/>
    <m/>
    <m/>
    <m/>
    <n v="4"/>
    <m/>
    <m/>
    <m/>
    <m/>
    <n v="4"/>
    <n v="0"/>
    <n v="0"/>
    <n v="0"/>
    <n v="4"/>
    <n v="0"/>
    <n v="0"/>
    <n v="0"/>
    <n v="0"/>
    <n v="4"/>
    <n v="4"/>
    <n v="0"/>
    <n v="0"/>
    <n v="0"/>
    <n v="0"/>
    <n v="0"/>
    <n v="518627"/>
    <n v="175012"/>
    <s v="SRW"/>
  </r>
  <r>
    <s v="14/4464/P3JPA"/>
    <x v="1"/>
    <x v="1"/>
    <d v="2015-01-05T00:00:00"/>
    <d v="2020-07-21T00:00:00"/>
    <d v="2018-02-01T00:00:00"/>
    <d v="2019-10-11T00:00:00"/>
    <x v="1"/>
    <s v="Open Market"/>
    <m/>
    <s v="Change of use of part of the ground floor and first floor offices (B1a) to residential (C3) comprising 6 one bed  residential units."/>
    <s v="111 Heath Road_x000d_Twickenham_x000d_TW1 4AH_x000d_"/>
    <s v="TW1 4AH"/>
    <m/>
    <m/>
    <m/>
    <m/>
    <m/>
    <m/>
    <m/>
    <m/>
    <n v="0"/>
    <m/>
    <n v="6"/>
    <m/>
    <m/>
    <m/>
    <m/>
    <m/>
    <m/>
    <m/>
    <n v="6"/>
    <n v="6"/>
    <n v="0"/>
    <n v="0"/>
    <n v="0"/>
    <n v="0"/>
    <n v="0"/>
    <n v="0"/>
    <n v="0"/>
    <n v="6"/>
    <n v="6"/>
    <n v="0"/>
    <n v="0"/>
    <n v="0"/>
    <n v="0"/>
    <n v="0"/>
    <n v="515764"/>
    <n v="173105"/>
    <s v="SOT"/>
  </r>
  <r>
    <s v="14/4721/FUL"/>
    <x v="0"/>
    <x v="0"/>
    <d v="2015-07-30T00:00:00"/>
    <d v="2018-07-30T00:00:00"/>
    <d v="2018-06-25T00:00:00"/>
    <d v="2020-02-19T00:00:00"/>
    <x v="1"/>
    <s v="Open Market"/>
    <m/>
    <s v="Demolition of the existing buildings and erection of a mixed-use residential-led redevelopment of two storeys over basement with roof accommodation and balconies and roof terraces comprising eight apartments; 401m2 of B1(a) floorspace; twelve car parking"/>
    <s v="97A White Hart Lane_x000d_Barnes_x000d_London_x000d_SW13 0JL_x000d_"/>
    <s v="SW13 0JL"/>
    <m/>
    <m/>
    <m/>
    <m/>
    <m/>
    <m/>
    <m/>
    <m/>
    <n v="0"/>
    <m/>
    <n v="2"/>
    <n v="6"/>
    <m/>
    <m/>
    <m/>
    <m/>
    <m/>
    <m/>
    <n v="8"/>
    <n v="2"/>
    <n v="6"/>
    <n v="0"/>
    <n v="0"/>
    <n v="0"/>
    <n v="0"/>
    <n v="0"/>
    <n v="0"/>
    <n v="8"/>
    <n v="8"/>
    <n v="0"/>
    <n v="0"/>
    <n v="0"/>
    <n v="0"/>
    <n v="0"/>
    <n v="521414"/>
    <n v="175749"/>
    <s v="MBC"/>
  </r>
  <r>
    <s v="14/4793/FUL"/>
    <x v="3"/>
    <x v="0"/>
    <d v="2016-11-11T00:00:00"/>
    <d v="2019-11-11T00:00:00"/>
    <d v="2018-01-14T00:00:00"/>
    <d v="2019-11-20T00:00:00"/>
    <x v="1"/>
    <s v="Open Market"/>
    <m/>
    <s v="Refurbishment of existing shop and refurbishment and part extension of existing 1st floor flat to provide 2 new 1 and 2 bed flats. Refurbishment and part demolition of existing 2 storey barn to provide new 2 bed 2 storey dwelling."/>
    <s v="42 Sheen Lane_x000d_East Sheen_x000d_London_x000d_SW14 8LP_x000d_"/>
    <m/>
    <m/>
    <m/>
    <m/>
    <n v="1"/>
    <m/>
    <m/>
    <m/>
    <m/>
    <n v="1"/>
    <m/>
    <n v="1"/>
    <n v="2"/>
    <m/>
    <m/>
    <m/>
    <m/>
    <m/>
    <m/>
    <n v="3"/>
    <n v="1"/>
    <n v="2"/>
    <n v="0"/>
    <n v="-1"/>
    <n v="0"/>
    <n v="0"/>
    <n v="0"/>
    <n v="0"/>
    <n v="2"/>
    <n v="2"/>
    <n v="0"/>
    <n v="0"/>
    <n v="0"/>
    <n v="0"/>
    <n v="0"/>
    <n v="520471"/>
    <n v="175586"/>
    <s v="EAS"/>
  </r>
  <r>
    <s v="14/4839/FUL"/>
    <x v="0"/>
    <x v="0"/>
    <d v="2016-07-14T00:00:00"/>
    <d v="2019-07-14T00:00:00"/>
    <d v="2019-06-01T00:00:00"/>
    <m/>
    <x v="0"/>
    <s v="Open Market"/>
    <m/>
    <s v="Demolition of existing house and construction of a new 3 bedroom house."/>
    <s v="The Cottage_x000d_Eel Pie Island_x000d_Twickenham_x000d_TW1 3DY_x000d_"/>
    <m/>
    <m/>
    <n v="1"/>
    <m/>
    <m/>
    <m/>
    <m/>
    <m/>
    <m/>
    <n v="1"/>
    <m/>
    <m/>
    <m/>
    <n v="1"/>
    <m/>
    <m/>
    <m/>
    <m/>
    <m/>
    <n v="1"/>
    <n v="0"/>
    <n v="-1"/>
    <n v="1"/>
    <n v="0"/>
    <n v="0"/>
    <n v="0"/>
    <n v="0"/>
    <n v="0"/>
    <n v="0"/>
    <n v="0"/>
    <n v="0"/>
    <n v="0"/>
    <n v="0"/>
    <n v="0"/>
    <n v="0"/>
    <n v="516355"/>
    <n v="173076"/>
    <s v="TWR"/>
  </r>
  <r>
    <s v="14/5284/FUL"/>
    <x v="2"/>
    <x v="0"/>
    <d v="2015-02-16T00:00:00"/>
    <d v="2018-02-16T00:00:00"/>
    <d v="2018-03-23T00:00:00"/>
    <m/>
    <x v="0"/>
    <s v="Open Market"/>
    <m/>
    <s v="The reversion of a Building of Townscape Merit from two self-contained flats (1x1 and 1x3 beds) to a single-family dwelling (Use Class C3: Dwelling Houses) including a rear side infill extension with associated works."/>
    <s v="46 Halford Road_x000d_Richmond_x000d__x000d_"/>
    <s v="TW10 6AP"/>
    <n v="1"/>
    <m/>
    <n v="1"/>
    <m/>
    <m/>
    <m/>
    <m/>
    <m/>
    <n v="2"/>
    <m/>
    <m/>
    <m/>
    <m/>
    <n v="1"/>
    <m/>
    <m/>
    <m/>
    <m/>
    <n v="1"/>
    <n v="-1"/>
    <n v="0"/>
    <n v="-1"/>
    <n v="1"/>
    <n v="0"/>
    <n v="0"/>
    <n v="0"/>
    <n v="0"/>
    <n v="-1"/>
    <n v="0"/>
    <n v="-1"/>
    <n v="0"/>
    <n v="0"/>
    <n v="0"/>
    <n v="0"/>
    <n v="518090"/>
    <n v="174701"/>
    <s v="SRW"/>
  </r>
  <r>
    <s v="14/5306/FUL"/>
    <x v="1"/>
    <x v="0"/>
    <d v="2015-06-22T00:00:00"/>
    <d v="2018-06-22T00:00:00"/>
    <d v="2017-05-01T00:00:00"/>
    <m/>
    <x v="0"/>
    <s v="Open Market"/>
    <m/>
    <s v="Change of use from B1 to residential (Number 21) and demolition of existing 2-storey dwelling (21A) with erection of back extension with basement"/>
    <s v="21 - 21A St Johns Road_x000d_Richmond_x000d__x000d_"/>
    <m/>
    <m/>
    <n v="1"/>
    <m/>
    <m/>
    <m/>
    <m/>
    <m/>
    <m/>
    <n v="1"/>
    <m/>
    <m/>
    <m/>
    <m/>
    <n v="1"/>
    <m/>
    <m/>
    <m/>
    <m/>
    <n v="1"/>
    <n v="0"/>
    <n v="-1"/>
    <n v="0"/>
    <n v="1"/>
    <n v="0"/>
    <n v="0"/>
    <n v="0"/>
    <n v="0"/>
    <n v="0"/>
    <n v="0"/>
    <n v="0"/>
    <n v="0"/>
    <n v="0"/>
    <n v="0"/>
    <n v="0"/>
    <n v="518248"/>
    <n v="175334"/>
    <s v="NRW"/>
  </r>
  <r>
    <s v="14/5364/P3JPA"/>
    <x v="1"/>
    <x v="1"/>
    <d v="2015-03-03T00:00:00"/>
    <d v="2020-03-03T00:00:00"/>
    <d v="2016-03-01T00:00:00"/>
    <d v="2019-05-31T00:00:00"/>
    <x v="1"/>
    <s v="Open Market"/>
    <m/>
    <s v="change of use from B1 office use to C3 residential use"/>
    <s v="22 Linden Road_x000d_Hampton_x000d_TW12 2JB_x000d_"/>
    <s v="TW12 2JB"/>
    <n v="1"/>
    <m/>
    <m/>
    <m/>
    <m/>
    <m/>
    <m/>
    <m/>
    <n v="1"/>
    <m/>
    <m/>
    <m/>
    <n v="1"/>
    <m/>
    <m/>
    <m/>
    <m/>
    <m/>
    <n v="1"/>
    <n v="-1"/>
    <n v="0"/>
    <n v="1"/>
    <n v="0"/>
    <n v="0"/>
    <n v="0"/>
    <n v="0"/>
    <n v="0"/>
    <n v="0"/>
    <n v="0"/>
    <n v="0"/>
    <n v="0"/>
    <n v="0"/>
    <n v="0"/>
    <n v="0"/>
    <n v="513125"/>
    <n v="169836"/>
    <s v="HTN"/>
  </r>
  <r>
    <s v="15/0160/FUL"/>
    <x v="0"/>
    <x v="0"/>
    <d v="2016-02-05T00:00:00"/>
    <d v="2019-02-05T00:00:00"/>
    <d v="2017-10-02T00:00:00"/>
    <d v="2019-05-20T00:00:00"/>
    <x v="1"/>
    <s v="Open Market"/>
    <m/>
    <s v="Demolition of existing dwelling and erection of two buildings containing  1No. two bedroom house, 1No. two bedroom apartment and 1No. three bedroom apartment."/>
    <s v="1 Latimer Road_x000d_Teddington_x000d_TW11 8QA_x000d_"/>
    <m/>
    <m/>
    <m/>
    <n v="1"/>
    <m/>
    <m/>
    <m/>
    <m/>
    <m/>
    <n v="1"/>
    <m/>
    <m/>
    <n v="2"/>
    <n v="1"/>
    <m/>
    <m/>
    <m/>
    <m/>
    <m/>
    <n v="3"/>
    <n v="0"/>
    <n v="2"/>
    <n v="0"/>
    <n v="0"/>
    <n v="0"/>
    <n v="0"/>
    <n v="0"/>
    <n v="0"/>
    <n v="2"/>
    <n v="2"/>
    <n v="0"/>
    <n v="0"/>
    <n v="0"/>
    <n v="0"/>
    <n v="0"/>
    <n v="515646"/>
    <n v="171303"/>
    <s v="TED"/>
  </r>
  <r>
    <s v="15/0421/FUL"/>
    <x v="2"/>
    <x v="0"/>
    <d v="2016-08-04T00:00:00"/>
    <d v="2019-08-04T00:00:00"/>
    <d v="2018-03-01T00:00:00"/>
    <d v="2019-09-06T00:00:00"/>
    <x v="1"/>
    <s v="Open Market"/>
    <m/>
    <s v="Reversion of a Building of Townscape Merit from four self-contained flats (3x2 and 1x1 beds) to a single-family dwelling (Use Class C3: Dwelling Houses) with lower and upper ground rear extensions, external alterations to dormers, fenestration, and stairs"/>
    <s v="17 Kings Road_x000d_Richmond_x000d__x000d_"/>
    <m/>
    <n v="1"/>
    <n v="3"/>
    <m/>
    <m/>
    <m/>
    <m/>
    <m/>
    <m/>
    <n v="4"/>
    <m/>
    <m/>
    <m/>
    <m/>
    <n v="1"/>
    <m/>
    <m/>
    <m/>
    <m/>
    <n v="1"/>
    <n v="-1"/>
    <n v="-3"/>
    <n v="0"/>
    <n v="1"/>
    <n v="0"/>
    <n v="0"/>
    <n v="0"/>
    <n v="0"/>
    <n v="-3"/>
    <n v="-3"/>
    <n v="0"/>
    <n v="0"/>
    <n v="0"/>
    <n v="0"/>
    <n v="0"/>
    <n v="518586"/>
    <n v="174575"/>
    <s v="SRW"/>
  </r>
  <r>
    <s v="15/1440/FUL"/>
    <x v="0"/>
    <x v="0"/>
    <d v="2018-09-28T00:00:00"/>
    <d v="2021-10-01T00:00:00"/>
    <d v="2019-02-01T00:00:00"/>
    <d v="2020-03-09T00:00:00"/>
    <x v="1"/>
    <s v="Open Market"/>
    <m/>
    <s v="Demolition of existing single storey structure to allow the construction of a two-storey (1x1bed 2person) dwellinghouse including a study room; provision of one off-street parking space; hard and soft landscaping; boundary treatment and associated refuse/"/>
    <s v="6 Second Cross Road_x000d_Twickenham_x000d_TW2 5RF_x000d_"/>
    <s v="TW2 5RF"/>
    <m/>
    <m/>
    <m/>
    <m/>
    <m/>
    <m/>
    <m/>
    <m/>
    <n v="0"/>
    <m/>
    <n v="1"/>
    <m/>
    <m/>
    <m/>
    <m/>
    <m/>
    <m/>
    <m/>
    <n v="1"/>
    <n v="1"/>
    <n v="0"/>
    <n v="0"/>
    <n v="0"/>
    <n v="0"/>
    <n v="0"/>
    <n v="0"/>
    <n v="0"/>
    <n v="1"/>
    <n v="1"/>
    <n v="0"/>
    <n v="0"/>
    <n v="0"/>
    <n v="0"/>
    <n v="0"/>
    <n v="515114"/>
    <n v="172749"/>
    <s v="WET"/>
  </r>
  <r>
    <s v="15/1486/FUL"/>
    <x v="0"/>
    <x v="0"/>
    <d v="2015-07-16T00:00:00"/>
    <d v="2018-07-16T00:00:00"/>
    <d v="2018-06-04T00:00:00"/>
    <m/>
    <x v="0"/>
    <s v="Open Market"/>
    <m/>
    <s v="Demolition of existing dwelling and erection of 2 No.4 bed semi-detached dwellings with associated parking and landscaping."/>
    <s v="8 Heathside_x000d_Whitton_x000d_Hounslow_x000d_TW4 5NN_x000d_"/>
    <m/>
    <m/>
    <n v="1"/>
    <m/>
    <m/>
    <m/>
    <m/>
    <m/>
    <m/>
    <n v="1"/>
    <m/>
    <m/>
    <m/>
    <m/>
    <n v="2"/>
    <m/>
    <m/>
    <m/>
    <m/>
    <n v="2"/>
    <n v="0"/>
    <n v="-1"/>
    <n v="0"/>
    <n v="2"/>
    <n v="0"/>
    <n v="0"/>
    <n v="0"/>
    <n v="0"/>
    <n v="1"/>
    <n v="0"/>
    <n v="1"/>
    <n v="0"/>
    <n v="0"/>
    <n v="0"/>
    <n v="0"/>
    <n v="512819"/>
    <n v="173657"/>
    <s v="HEA"/>
  </r>
  <r>
    <s v="15/1638/FUL"/>
    <x v="0"/>
    <x v="0"/>
    <d v="2016-08-23T00:00:00"/>
    <d v="2020-06-22T00:00:00"/>
    <d v="2018-02-01T00:00:00"/>
    <d v="2019-10-21T00:00:00"/>
    <x v="1"/>
    <s v="Open Market"/>
    <m/>
    <s v="Demolition of the existing dwelling and erection of 2 No.semi-detached dwellings and associated hard and soft landscaping."/>
    <s v="53 Cole Park Road_x000d_Twickenham_x000d_TW1 1HT_x000d_"/>
    <s v="TW1 1HT"/>
    <m/>
    <m/>
    <m/>
    <m/>
    <n v="1"/>
    <m/>
    <m/>
    <m/>
    <n v="1"/>
    <m/>
    <m/>
    <m/>
    <m/>
    <m/>
    <n v="2"/>
    <m/>
    <m/>
    <m/>
    <n v="2"/>
    <n v="0"/>
    <n v="0"/>
    <n v="0"/>
    <n v="0"/>
    <n v="1"/>
    <n v="0"/>
    <n v="0"/>
    <n v="0"/>
    <n v="1"/>
    <n v="1"/>
    <n v="0"/>
    <n v="0"/>
    <n v="0"/>
    <n v="0"/>
    <n v="0"/>
    <n v="516222"/>
    <n v="174079"/>
    <s v="STM"/>
  </r>
  <r>
    <s v="15/2204/FUL"/>
    <x v="0"/>
    <x v="0"/>
    <d v="2018-07-03T00:00:00"/>
    <d v="2021-07-03T00:00:00"/>
    <m/>
    <m/>
    <x v="2"/>
    <s v="Open Market"/>
    <m/>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_x000a_"/>
    <s v="TW2 7EE"/>
    <m/>
    <m/>
    <m/>
    <m/>
    <m/>
    <m/>
    <m/>
    <m/>
    <n v="0"/>
    <m/>
    <m/>
    <n v="1"/>
    <m/>
    <m/>
    <m/>
    <m/>
    <m/>
    <m/>
    <n v="1"/>
    <n v="0"/>
    <n v="1"/>
    <n v="0"/>
    <n v="0"/>
    <n v="0"/>
    <n v="0"/>
    <n v="0"/>
    <n v="0"/>
    <n v="1"/>
    <n v="0"/>
    <n v="0"/>
    <n v="0.25"/>
    <n v="0.25"/>
    <n v="0.25"/>
    <n v="0.25"/>
    <n v="514174"/>
    <n v="174381"/>
    <s v="WHI"/>
  </r>
  <r>
    <s v="15/2440/VRC"/>
    <x v="0"/>
    <x v="0"/>
    <d v="2015-08-04T00:00:00"/>
    <d v="2018-08-04T00:00:00"/>
    <d v="2018-04-01T00:00:00"/>
    <d v="2019-10-18T00:00:00"/>
    <x v="1"/>
    <s v="Open Market"/>
    <m/>
    <s v="Variation of condition 2 of application 08/4792/FUL to allow for amendments including:_x000d_- Introduction of clerestory windows to eastern elevation of office building;_x000d_- 2 Conservation rooflights added to front (western) elevation of residential building;_x000d_-"/>
    <s v="11 Sandycombe Road_x000d_Richmond_x000d_TW9 2EP_x000d_"/>
    <m/>
    <m/>
    <m/>
    <m/>
    <m/>
    <m/>
    <m/>
    <m/>
    <m/>
    <n v="0"/>
    <m/>
    <m/>
    <n v="4"/>
    <m/>
    <m/>
    <m/>
    <m/>
    <m/>
    <m/>
    <n v="4"/>
    <n v="0"/>
    <n v="4"/>
    <n v="0"/>
    <n v="0"/>
    <n v="0"/>
    <n v="0"/>
    <n v="0"/>
    <n v="0"/>
    <n v="4"/>
    <n v="4"/>
    <n v="0"/>
    <n v="0"/>
    <n v="0"/>
    <n v="0"/>
    <n v="0"/>
    <n v="519022"/>
    <n v="175824"/>
    <s v="KWA"/>
  </r>
  <r>
    <s v="15/2452/FUL"/>
    <x v="0"/>
    <x v="0"/>
    <d v="2015-07-27T00:00:00"/>
    <d v="2018-07-27T00:00:00"/>
    <d v="2016-05-12T00:00:00"/>
    <d v="2019-08-28T00:00:00"/>
    <x v="1"/>
    <s v="Open Market"/>
    <m/>
    <s v="Refurbishment and Extension of existing dwelling - No 79 Richmond Road; Demolition of existing shop and associated office, storage - No 77 Richmond Road; Erection of new single storey B1/D1 employment unit; Erection of new detached 3 Bed Family Unit."/>
    <s v="77 - 79 Richmond Road_x000d_Twickenham_x000d__x000d_"/>
    <m/>
    <m/>
    <m/>
    <m/>
    <m/>
    <m/>
    <m/>
    <m/>
    <m/>
    <n v="0"/>
    <m/>
    <m/>
    <m/>
    <n v="1"/>
    <m/>
    <m/>
    <m/>
    <m/>
    <m/>
    <n v="1"/>
    <n v="0"/>
    <n v="0"/>
    <n v="1"/>
    <n v="0"/>
    <n v="0"/>
    <n v="0"/>
    <n v="0"/>
    <n v="0"/>
    <n v="1"/>
    <n v="1"/>
    <n v="0"/>
    <n v="0"/>
    <n v="0"/>
    <n v="0"/>
    <n v="0"/>
    <n v="516657"/>
    <n v="173659"/>
    <s v="TWR"/>
  </r>
  <r>
    <s v="15/2854/FUL"/>
    <x v="0"/>
    <x v="0"/>
    <d v="2016-06-02T00:00:00"/>
    <d v="2019-06-02T00:00:00"/>
    <d v="2019-05-01T00:00:00"/>
    <m/>
    <x v="0"/>
    <s v="Affordable Rent"/>
    <m/>
    <s v="Demolition of a row of 18 garages; Proposed to construct two two-bedroom Wheelchair Bungalows; Provision of two car parking spaces."/>
    <s v="Garages At_x000d_Riverside Drive_x000d_Ham_x000d__x000d_"/>
    <m/>
    <m/>
    <m/>
    <m/>
    <m/>
    <m/>
    <m/>
    <m/>
    <m/>
    <n v="0"/>
    <s v="Y"/>
    <m/>
    <n v="2"/>
    <m/>
    <m/>
    <m/>
    <m/>
    <m/>
    <n v="2"/>
    <n v="2"/>
    <n v="0"/>
    <n v="2"/>
    <n v="0"/>
    <n v="0"/>
    <n v="0"/>
    <n v="0"/>
    <n v="0"/>
    <n v="0"/>
    <n v="2"/>
    <n v="0"/>
    <n v="2"/>
    <n v="0"/>
    <n v="0"/>
    <n v="0"/>
    <n v="0"/>
    <n v="517050"/>
    <n v="172680"/>
    <s v="HPR"/>
  </r>
  <r>
    <s v="15/2855/FUL"/>
    <x v="0"/>
    <x v="0"/>
    <d v="2016-06-02T00:00:00"/>
    <d v="2019-06-02T00:00:00"/>
    <d v="2019-05-28T00:00:00"/>
    <d v="2020-06-30T00:00:00"/>
    <x v="0"/>
    <s v="Affordable Rent"/>
    <m/>
    <s v="Demolition of 20 garages in two rows; Construction of two three-bedroom houses"/>
    <s v="Garages At_x000d_Maguire Drive_x000d_Ham_x000d__x000d_"/>
    <m/>
    <m/>
    <m/>
    <m/>
    <m/>
    <m/>
    <m/>
    <m/>
    <m/>
    <n v="0"/>
    <s v="Y"/>
    <m/>
    <m/>
    <n v="2"/>
    <m/>
    <m/>
    <m/>
    <m/>
    <n v="2"/>
    <n v="2"/>
    <n v="0"/>
    <n v="0"/>
    <n v="2"/>
    <n v="0"/>
    <n v="0"/>
    <n v="0"/>
    <n v="0"/>
    <n v="0"/>
    <n v="2"/>
    <n v="0"/>
    <n v="2"/>
    <n v="0"/>
    <n v="0"/>
    <n v="0"/>
    <n v="0"/>
    <n v="517476"/>
    <n v="171658"/>
    <s v="HPR"/>
  </r>
  <r>
    <s v="15/2857/FUL"/>
    <x v="0"/>
    <x v="0"/>
    <d v="2016-11-17T00:00:00"/>
    <d v="2019-11-17T00:00:00"/>
    <d v="2019-10-16T00:00:00"/>
    <d v="2020-06-30T00:00:00"/>
    <x v="0"/>
    <s v="Affordable Rent"/>
    <m/>
    <s v="Removal of 26 garages; Creation of 3 two storey three-bedroom houses. Provision of 11 parking spaces in a shared surface courtyard"/>
    <s v="Garages At_x000d_Clifford Road_x000d_Petersham_x000d__x000d_"/>
    <m/>
    <m/>
    <m/>
    <m/>
    <m/>
    <m/>
    <m/>
    <m/>
    <m/>
    <n v="0"/>
    <s v="Y"/>
    <m/>
    <m/>
    <n v="3"/>
    <m/>
    <m/>
    <m/>
    <m/>
    <n v="3"/>
    <n v="3"/>
    <n v="0"/>
    <n v="0"/>
    <n v="3"/>
    <n v="0"/>
    <n v="0"/>
    <n v="0"/>
    <n v="0"/>
    <n v="0"/>
    <n v="3"/>
    <n v="0"/>
    <n v="3"/>
    <n v="0"/>
    <n v="0"/>
    <n v="0"/>
    <n v="0"/>
    <n v="517848"/>
    <n v="172830"/>
    <s v="HPR"/>
  </r>
  <r>
    <s v="15/3072/FUL"/>
    <x v="1"/>
    <x v="0"/>
    <d v="2016-10-07T00:00:00"/>
    <d v="2019-10-07T00:00:00"/>
    <d v="2018-03-01T00:00:00"/>
    <m/>
    <x v="0"/>
    <s v="Open Market"/>
    <m/>
    <s v="Conversion, extension and alteration of the existing church building to provide for 6 x 2 bedroom flats over four levels together with 6 off-street car parking spaces, motorcycle parking, garden amenity areas and refuse, recycling and cycle parking areas."/>
    <s v="Christ Church_x000d_Station Road_x000d_Teddington_x000d__x000d_"/>
    <s v="TW11"/>
    <m/>
    <m/>
    <m/>
    <m/>
    <m/>
    <m/>
    <m/>
    <m/>
    <n v="0"/>
    <m/>
    <m/>
    <n v="6"/>
    <m/>
    <m/>
    <m/>
    <m/>
    <m/>
    <m/>
    <n v="6"/>
    <n v="0"/>
    <n v="6"/>
    <n v="0"/>
    <n v="0"/>
    <n v="0"/>
    <n v="0"/>
    <n v="0"/>
    <n v="0"/>
    <n v="6"/>
    <n v="0"/>
    <n v="6"/>
    <n v="0"/>
    <n v="0"/>
    <n v="0"/>
    <n v="0"/>
    <n v="516013"/>
    <n v="171023"/>
    <s v="TED"/>
  </r>
  <r>
    <s v="15/3183/FUL"/>
    <x v="2"/>
    <x v="0"/>
    <d v="2015-12-29T00:00:00"/>
    <d v="2018-12-30T00:00:00"/>
    <d v="2018-12-03T00:00:00"/>
    <d v="2019-07-01T00:00:00"/>
    <x v="1"/>
    <s v="Open Market"/>
    <m/>
    <s v="Conversion of existing lower ground floor property and existing upper first floor property (5a and 5b) into one dwelling space and single storey rear extension"/>
    <s v="5A And 5B Upper Lodge Mews_x000d_Bushy Park_x000d_Hampton Hill_x000d__x000d_"/>
    <m/>
    <n v="1"/>
    <m/>
    <n v="1"/>
    <m/>
    <m/>
    <m/>
    <m/>
    <m/>
    <n v="2"/>
    <m/>
    <m/>
    <m/>
    <m/>
    <n v="1"/>
    <m/>
    <m/>
    <m/>
    <m/>
    <n v="1"/>
    <n v="-1"/>
    <n v="0"/>
    <n v="-1"/>
    <n v="1"/>
    <n v="0"/>
    <n v="0"/>
    <n v="0"/>
    <n v="0"/>
    <n v="-1"/>
    <n v="-1"/>
    <n v="0"/>
    <n v="0"/>
    <n v="0"/>
    <n v="0"/>
    <n v="0"/>
    <n v="514482"/>
    <n v="170638"/>
    <s v="FHH"/>
  </r>
  <r>
    <s v="15/3296/FUL"/>
    <x v="0"/>
    <x v="0"/>
    <d v="2019-08-13T00:00:00"/>
    <d v="2022-08-13T00:00:00"/>
    <m/>
    <m/>
    <x v="2"/>
    <s v="Affordable Rent"/>
    <m/>
    <s v="SITE A:-Removal of 40 garages_x000d_Create a short terrace of high quality two storey houses consisting of three x  three-bedroom houses and two x  four-bedroom houses. Provision of 16 parking spaces in a shared surface courtyard"/>
    <s v="Garages Site A_x000d_Bucklands Road_x000d_Teddington_x000d__x000d_"/>
    <s v="TW11"/>
    <m/>
    <m/>
    <m/>
    <m/>
    <m/>
    <m/>
    <m/>
    <m/>
    <n v="0"/>
    <s v="Y"/>
    <m/>
    <m/>
    <n v="3"/>
    <n v="2"/>
    <m/>
    <m/>
    <m/>
    <m/>
    <n v="5"/>
    <n v="0"/>
    <n v="0"/>
    <n v="3"/>
    <n v="2"/>
    <n v="0"/>
    <n v="0"/>
    <n v="0"/>
    <n v="0"/>
    <n v="5"/>
    <n v="0"/>
    <n v="0"/>
    <n v="1.25"/>
    <n v="1.25"/>
    <n v="1.25"/>
    <n v="1.25"/>
    <n v="517328"/>
    <n v="170954"/>
    <s v="HWI"/>
  </r>
  <r>
    <s v="15/3297/FUL"/>
    <x v="0"/>
    <x v="0"/>
    <d v="2019-08-13T00:00:00"/>
    <d v="2022-08-13T00:00:00"/>
    <m/>
    <m/>
    <x v="2"/>
    <s v="Affordable Rent"/>
    <m/>
    <s v="SITE B: The site is currently an open parking court of approximately 28 spaces accessed from Bucklands Road. Create a pair of semi-detached high quality four-bedroom houses._x000a_-Provision of 24 car parking spaces"/>
    <s v="Garage Site B_x000d_Bucklands Road_x000d_Teddington_x000d__x000d_"/>
    <s v="TW11"/>
    <m/>
    <m/>
    <m/>
    <m/>
    <m/>
    <m/>
    <m/>
    <m/>
    <n v="0"/>
    <s v="Y"/>
    <m/>
    <m/>
    <m/>
    <n v="2"/>
    <m/>
    <m/>
    <m/>
    <m/>
    <n v="2"/>
    <n v="0"/>
    <n v="0"/>
    <n v="0"/>
    <n v="2"/>
    <n v="0"/>
    <n v="0"/>
    <n v="0"/>
    <n v="0"/>
    <n v="2"/>
    <n v="0"/>
    <n v="0"/>
    <n v="0.5"/>
    <n v="0.5"/>
    <n v="0.5"/>
    <n v="0.5"/>
    <n v="517351"/>
    <n v="170884"/>
    <s v="HWI"/>
  </r>
  <r>
    <s v="15/3518/FUL"/>
    <x v="0"/>
    <x v="0"/>
    <d v="2019-03-08T00:00:00"/>
    <d v="2022-03-08T00:00:00"/>
    <d v="2019-10-01T00:00:00"/>
    <m/>
    <x v="0"/>
    <s v="Open Market"/>
    <m/>
    <s v="Erection of a pair of semi-detached dwellings with associated access, parking and private amenity space following the demolition of the existing building comprising 2No. maisonettes and associated outbuildings."/>
    <s v="58 Denton Road_x000d_Twickenham_x000d_TW1 2HQ_x000d_"/>
    <s v="TW1 2HQ"/>
    <m/>
    <n v="2"/>
    <m/>
    <m/>
    <m/>
    <m/>
    <m/>
    <m/>
    <n v="2"/>
    <m/>
    <m/>
    <m/>
    <m/>
    <n v="2"/>
    <m/>
    <m/>
    <m/>
    <m/>
    <n v="2"/>
    <n v="0"/>
    <n v="-2"/>
    <n v="0"/>
    <n v="2"/>
    <n v="0"/>
    <n v="0"/>
    <n v="0"/>
    <n v="0"/>
    <n v="0"/>
    <n v="0"/>
    <n v="0"/>
    <n v="0"/>
    <n v="0"/>
    <n v="0"/>
    <n v="0"/>
    <n v="517831"/>
    <n v="174076"/>
    <s v="TWR"/>
  </r>
  <r>
    <s v="15/4230/FUL"/>
    <x v="4"/>
    <x v="0"/>
    <d v="2016-06-02T00:00:00"/>
    <d v="2019-06-02T00:00:00"/>
    <d v="2017-06-05T00:00:00"/>
    <d v="2019-08-29T00:00:00"/>
    <x v="1"/>
    <s v="Open Market"/>
    <m/>
    <s v="Extension to existing Bungalow to convert into 1No. Studio Flat &amp; 1No. 1 Bedroom Flat."/>
    <s v="The Bungalow_x000d_Beresford Court_x000d_Park Road_x000d_Twickenham_x000d_TW1 2PU_x000d_"/>
    <m/>
    <m/>
    <n v="1"/>
    <m/>
    <m/>
    <m/>
    <m/>
    <m/>
    <m/>
    <n v="1"/>
    <m/>
    <n v="2"/>
    <m/>
    <m/>
    <m/>
    <m/>
    <m/>
    <m/>
    <m/>
    <n v="2"/>
    <n v="2"/>
    <n v="-1"/>
    <n v="0"/>
    <n v="0"/>
    <n v="0"/>
    <n v="0"/>
    <n v="0"/>
    <n v="0"/>
    <n v="1"/>
    <n v="1"/>
    <n v="0"/>
    <n v="0"/>
    <n v="0"/>
    <n v="0"/>
    <n v="0"/>
    <n v="517353"/>
    <n v="174325"/>
    <s v="TWR"/>
  </r>
  <r>
    <s v="15/4281/GPD15"/>
    <x v="1"/>
    <x v="1"/>
    <d v="2015-12-08T00:00:00"/>
    <d v="2020-12-09T00:00:00"/>
    <m/>
    <d v="2019-04-01T00:00:00"/>
    <x v="1"/>
    <s v="Open Market"/>
    <m/>
    <s v="Change of use of office building (B1) to 4 bed family dwelling (C3)."/>
    <s v="31 Wick Road_x000d_Teddington_x000d_TW11 9DN_x000d_"/>
    <s v="TW11 9DN"/>
    <m/>
    <m/>
    <m/>
    <m/>
    <m/>
    <m/>
    <m/>
    <m/>
    <n v="0"/>
    <m/>
    <m/>
    <m/>
    <m/>
    <n v="1"/>
    <m/>
    <m/>
    <m/>
    <m/>
    <n v="1"/>
    <n v="0"/>
    <n v="0"/>
    <n v="0"/>
    <n v="1"/>
    <n v="0"/>
    <n v="0"/>
    <n v="0"/>
    <n v="0"/>
    <n v="1"/>
    <n v="1"/>
    <n v="0"/>
    <n v="0"/>
    <n v="0"/>
    <n v="0"/>
    <n v="0"/>
    <n v="517033"/>
    <n v="170116"/>
    <s v="HWI"/>
  </r>
  <r>
    <s v="15/4581/FUL"/>
    <x v="0"/>
    <x v="0"/>
    <d v="2018-04-23T00:00:00"/>
    <d v="2021-04-23T00:00:00"/>
    <m/>
    <m/>
    <x v="2"/>
    <s v="Open Market"/>
    <m/>
    <s v="Demolition of all site buildings and redevelopment of the site for a mixed use development comprising a new car showroom with associated workshops (sui generis), office accommodation (Use Class B1a) and six three-bedrooom residential dwellings (Use Class"/>
    <s v="45 - 49 Station Road_x000d_Hampton_x000d_TW12 2BT_x000d_"/>
    <s v="TW12 2BT"/>
    <m/>
    <m/>
    <m/>
    <m/>
    <m/>
    <m/>
    <m/>
    <m/>
    <n v="0"/>
    <m/>
    <m/>
    <m/>
    <n v="6"/>
    <m/>
    <m/>
    <m/>
    <m/>
    <m/>
    <n v="6"/>
    <n v="0"/>
    <n v="0"/>
    <n v="6"/>
    <n v="0"/>
    <n v="0"/>
    <n v="0"/>
    <n v="0"/>
    <n v="0"/>
    <n v="6"/>
    <n v="0"/>
    <n v="0"/>
    <n v="1.5"/>
    <n v="1.5"/>
    <n v="1.5"/>
    <n v="1.5"/>
    <n v="513825"/>
    <n v="169567"/>
    <s v="HTN"/>
  </r>
  <r>
    <s v="15/4586/FUL"/>
    <x v="0"/>
    <x v="0"/>
    <d v="2017-07-11T00:00:00"/>
    <d v="2020-07-11T00:00:00"/>
    <m/>
    <m/>
    <x v="2"/>
    <s v="Open Market"/>
    <m/>
    <s v="Erection of a two-storey replacement dwellinghouse with attic space."/>
    <s v="257 Waldegrave Road_x000d_Twickenham_x000d_TW1 4SY_x000d_"/>
    <s v="TW1 4SY"/>
    <m/>
    <m/>
    <m/>
    <n v="1"/>
    <m/>
    <m/>
    <m/>
    <m/>
    <n v="1"/>
    <m/>
    <m/>
    <m/>
    <m/>
    <m/>
    <n v="1"/>
    <m/>
    <m/>
    <m/>
    <n v="1"/>
    <n v="0"/>
    <n v="0"/>
    <n v="0"/>
    <n v="-1"/>
    <n v="1"/>
    <n v="0"/>
    <n v="0"/>
    <n v="0"/>
    <n v="0"/>
    <n v="0"/>
    <n v="0"/>
    <n v="0"/>
    <n v="0"/>
    <n v="0"/>
    <n v="0"/>
    <n v="515611"/>
    <n v="172008"/>
    <s v="SOT"/>
  </r>
  <r>
    <s v="15/4835/FUL"/>
    <x v="0"/>
    <x v="0"/>
    <d v="2016-09-06T00:00:00"/>
    <d v="2019-09-07T00:00:00"/>
    <m/>
    <d v="2019-07-31T00:00:00"/>
    <x v="1"/>
    <s v="Open Market"/>
    <m/>
    <s v="Erection of a three bedroom chalet bungalow on land to the rear of 9 Gloucester Road."/>
    <s v="9 Gloucester Road_x000d_Teddington_x000d__x000d_"/>
    <m/>
    <m/>
    <m/>
    <m/>
    <m/>
    <m/>
    <m/>
    <m/>
    <m/>
    <n v="0"/>
    <m/>
    <m/>
    <m/>
    <n v="1"/>
    <m/>
    <m/>
    <m/>
    <m/>
    <m/>
    <n v="1"/>
    <n v="0"/>
    <n v="0"/>
    <n v="1"/>
    <n v="0"/>
    <n v="0"/>
    <n v="0"/>
    <n v="0"/>
    <n v="0"/>
    <n v="1"/>
    <n v="1"/>
    <n v="0"/>
    <n v="0"/>
    <n v="0"/>
    <n v="0"/>
    <n v="0"/>
    <n v="515214"/>
    <n v="171265"/>
    <s v="FHH"/>
  </r>
  <r>
    <s v="15/5216/FUL"/>
    <x v="0"/>
    <x v="0"/>
    <d v="2016-09-08T00:00:00"/>
    <d v="2019-10-21T00:00:00"/>
    <d v="2017-11-01T00:00:00"/>
    <d v="2019-06-30T00:00:00"/>
    <x v="1"/>
    <s v="Affordable Rent"/>
    <m/>
    <s v="Redevelopment of the site to provide a care home, 4 supported living units and 15 affordable housing units, with associated onsite parking and external works. (This scheme is linked to application 15/5217/FUL - whereby the existing care home at Silver Bir"/>
    <s v="The Avenue Centre_x000d_1 Normansfield Avenue_x000d_Hampton Wick_x000d_Teddington_x000d_TW11 9RP_x000d_"/>
    <m/>
    <m/>
    <m/>
    <m/>
    <m/>
    <m/>
    <m/>
    <m/>
    <m/>
    <n v="0"/>
    <s v="Y"/>
    <n v="2"/>
    <n v="8"/>
    <n v="5"/>
    <m/>
    <m/>
    <m/>
    <m/>
    <n v="15"/>
    <n v="15"/>
    <n v="2"/>
    <n v="8"/>
    <n v="5"/>
    <n v="0"/>
    <n v="0"/>
    <n v="0"/>
    <n v="0"/>
    <n v="0"/>
    <n v="15"/>
    <n v="15"/>
    <n v="0"/>
    <n v="0"/>
    <n v="0"/>
    <n v="0"/>
    <n v="0"/>
    <n v="517536"/>
    <n v="170257"/>
    <s v="HWI"/>
  </r>
  <r>
    <s v="15/5217/NMA1"/>
    <x v="0"/>
    <x v="0"/>
    <d v="2019-10-11T00:00:00"/>
    <d v="2022-10-11T00:00:00"/>
    <d v="2019-10-16T00:00:00"/>
    <m/>
    <x v="0"/>
    <s v="Open Market"/>
    <m/>
    <s v="Non-material amendment to condition U10926 (NS11 - Building Regulations) of planning permission 15/5217/FUL to allow for change in wording of condition to state:  'Prior to the commencement of works above slab level, a scheme shall be submitted to and app"/>
    <s v="Silver Birches_x000d_2 - 6 Marchmont Road_x000d_Richmond_x000d_TW10 6HH_x000d_"/>
    <m/>
    <n v="1"/>
    <m/>
    <m/>
    <m/>
    <m/>
    <m/>
    <m/>
    <m/>
    <n v="1"/>
    <m/>
    <m/>
    <n v="2"/>
    <n v="5"/>
    <m/>
    <m/>
    <n v="2"/>
    <m/>
    <m/>
    <n v="9"/>
    <n v="-1"/>
    <n v="2"/>
    <n v="5"/>
    <n v="0"/>
    <n v="0"/>
    <n v="2"/>
    <n v="0"/>
    <n v="0"/>
    <n v="8"/>
    <n v="0"/>
    <n v="8"/>
    <n v="0"/>
    <n v="0"/>
    <n v="0"/>
    <n v="0"/>
    <n v="518559"/>
    <n v="174698"/>
    <s v="SRW"/>
  </r>
  <r>
    <s v="15/5351/FUL"/>
    <x v="0"/>
    <x v="0"/>
    <d v="2017-04-06T00:00:00"/>
    <d v="2020-04-07T00:00:00"/>
    <d v="2020-02-23T00:00:00"/>
    <m/>
    <x v="0"/>
    <s v="Open Market"/>
    <m/>
    <s v="Erection of a pair of two-bedroom, semi-detached dwellings with associated access, car turntable, parking and amenity space following the demolition of existing dwelling."/>
    <s v="11 Fifth Cross Road_x000d_Twickenham_x000d__x000d_"/>
    <m/>
    <m/>
    <m/>
    <n v="1"/>
    <m/>
    <m/>
    <m/>
    <m/>
    <m/>
    <n v="1"/>
    <m/>
    <m/>
    <n v="2"/>
    <m/>
    <m/>
    <m/>
    <m/>
    <m/>
    <m/>
    <n v="2"/>
    <n v="0"/>
    <n v="2"/>
    <n v="-1"/>
    <n v="0"/>
    <n v="0"/>
    <n v="0"/>
    <n v="0"/>
    <n v="0"/>
    <n v="1"/>
    <n v="0"/>
    <n v="1"/>
    <n v="0"/>
    <n v="0"/>
    <n v="0"/>
    <n v="0"/>
    <n v="514775"/>
    <n v="172397"/>
    <s v="WET"/>
  </r>
  <r>
    <s v="15/5369/FUL"/>
    <x v="0"/>
    <x v="0"/>
    <d v="2016-06-15T00:00:00"/>
    <d v="2019-06-17T00:00:00"/>
    <m/>
    <d v="2019-07-30T00:00:00"/>
    <x v="1"/>
    <s v="Open Market"/>
    <m/>
    <s v="Demolition of existing bungalow and replacement dwelling house (Class C3) comprising ground and lower ground floor."/>
    <s v="65 Wensleydale Road_x000d_Hampton_x000d_TW12 2LP_x000d_"/>
    <s v="TW12 2LP"/>
    <m/>
    <m/>
    <n v="1"/>
    <m/>
    <m/>
    <m/>
    <m/>
    <m/>
    <n v="1"/>
    <m/>
    <m/>
    <m/>
    <n v="1"/>
    <m/>
    <m/>
    <m/>
    <m/>
    <m/>
    <n v="1"/>
    <n v="0"/>
    <n v="0"/>
    <n v="0"/>
    <n v="0"/>
    <n v="0"/>
    <n v="0"/>
    <n v="0"/>
    <n v="0"/>
    <n v="0"/>
    <n v="0"/>
    <n v="0"/>
    <n v="0"/>
    <n v="0"/>
    <n v="0"/>
    <n v="0"/>
    <n v="513492"/>
    <n v="170250"/>
    <s v="HTN"/>
  </r>
  <r>
    <s v="16/0058/FUL"/>
    <x v="1"/>
    <x v="0"/>
    <d v="2016-07-14T00:00:00"/>
    <d v="2019-07-14T00:00:00"/>
    <d v="2019-07-10T00:00:00"/>
    <m/>
    <x v="0"/>
    <s v="Open Market"/>
    <m/>
    <s v="Change of use of 2nd floor and 3rd floor level from ancillary retail to nine 1 bedroom flats (C3 use) with external alterations and enclosure of walkway at 1st floor, new residential access, bin store, bicycle storage, replacement of plant, new stairs to"/>
    <s v="29 George Street_x000d_Richmond_x000d_TW9 1HY_x000d_"/>
    <m/>
    <m/>
    <m/>
    <m/>
    <m/>
    <m/>
    <m/>
    <m/>
    <m/>
    <n v="0"/>
    <m/>
    <n v="9"/>
    <m/>
    <m/>
    <m/>
    <m/>
    <m/>
    <m/>
    <m/>
    <n v="9"/>
    <n v="9"/>
    <n v="0"/>
    <n v="0"/>
    <n v="0"/>
    <n v="0"/>
    <n v="0"/>
    <n v="0"/>
    <n v="0"/>
    <n v="9"/>
    <n v="0"/>
    <n v="9"/>
    <n v="0"/>
    <n v="0"/>
    <n v="0"/>
    <n v="0"/>
    <n v="517924"/>
    <n v="174891"/>
    <s v="SRW"/>
  </r>
  <r>
    <s v="16/0234/FUL"/>
    <x v="0"/>
    <x v="0"/>
    <d v="2016-10-14T00:00:00"/>
    <d v="2019-10-14T00:00:00"/>
    <d v="2017-12-01T00:00:00"/>
    <d v="2019-07-19T00:00:00"/>
    <x v="1"/>
    <s v="Open Market"/>
    <m/>
    <s v="Demolition of existing garage and construction of a two storey terraced house with associated landscaping, cycle store, rear car parking and access thereto."/>
    <s v="31 Poulett Gardens_x000d_Twickenham_x000d_TW1 4QS_x000d_"/>
    <s v="TW1 4QS"/>
    <m/>
    <m/>
    <m/>
    <m/>
    <m/>
    <m/>
    <m/>
    <m/>
    <n v="0"/>
    <m/>
    <m/>
    <m/>
    <m/>
    <n v="1"/>
    <m/>
    <m/>
    <m/>
    <m/>
    <n v="1"/>
    <n v="0"/>
    <n v="0"/>
    <n v="0"/>
    <n v="1"/>
    <n v="0"/>
    <n v="0"/>
    <n v="0"/>
    <n v="0"/>
    <n v="1"/>
    <n v="1"/>
    <n v="0"/>
    <n v="0"/>
    <n v="0"/>
    <n v="0"/>
    <n v="0"/>
    <n v="515988"/>
    <n v="173004"/>
    <s v="SOT"/>
  </r>
  <r>
    <s v="16/0432/FUL"/>
    <x v="0"/>
    <x v="0"/>
    <d v="2016-08-31T00:00:00"/>
    <d v="2019-08-31T00:00:00"/>
    <d v="2017-05-09T00:00:00"/>
    <m/>
    <x v="0"/>
    <s v="Open Market"/>
    <m/>
    <s v="Demolition of existing building and erection of three storey building plus basement to provide B1 use at basement, ground floor and first floor, and one 2 bedroom apartment above at second floor level."/>
    <s v="48 Glentham Road_x000d_Barnes_x000d_London_x000d_SW13 9JJ"/>
    <m/>
    <m/>
    <m/>
    <m/>
    <m/>
    <m/>
    <m/>
    <m/>
    <m/>
    <n v="0"/>
    <m/>
    <m/>
    <n v="1"/>
    <m/>
    <m/>
    <m/>
    <m/>
    <m/>
    <m/>
    <n v="1"/>
    <n v="0"/>
    <n v="1"/>
    <n v="0"/>
    <n v="0"/>
    <n v="0"/>
    <n v="0"/>
    <n v="0"/>
    <n v="0"/>
    <n v="1"/>
    <n v="0"/>
    <n v="1"/>
    <n v="0"/>
    <n v="0"/>
    <n v="0"/>
    <n v="0"/>
    <n v="522622"/>
    <n v="177876"/>
    <s v="BAR"/>
  </r>
  <r>
    <s v="16/0510/FUL"/>
    <x v="1"/>
    <x v="0"/>
    <d v="2018-07-19T00:00:00"/>
    <d v="2021-07-19T00:00:00"/>
    <m/>
    <m/>
    <x v="2"/>
    <s v="Open Market"/>
    <m/>
    <s v="Alterations including construction of a new rear ground floor extension and change of use to commercial space and two 2-bedroom self-contained flats."/>
    <s v="Shanklin House_x000d_70 Sheen Road_x000d_Richmond_x000d_TW9 1UF_x000d_"/>
    <s v="TW9 1UF"/>
    <m/>
    <m/>
    <m/>
    <m/>
    <m/>
    <m/>
    <m/>
    <m/>
    <n v="0"/>
    <m/>
    <m/>
    <n v="2"/>
    <m/>
    <m/>
    <m/>
    <m/>
    <m/>
    <m/>
    <n v="2"/>
    <n v="0"/>
    <n v="2"/>
    <n v="0"/>
    <n v="0"/>
    <n v="0"/>
    <n v="0"/>
    <n v="0"/>
    <n v="0"/>
    <n v="2"/>
    <n v="0"/>
    <n v="0"/>
    <n v="0.5"/>
    <n v="0.5"/>
    <n v="0.5"/>
    <n v="0.5"/>
    <n v="518392"/>
    <n v="175032"/>
    <s v="SRW"/>
  </r>
  <r>
    <s v="16/0606/FUL"/>
    <x v="3"/>
    <x v="0"/>
    <d v="2017-09-05T00:00:00"/>
    <d v="2020-09-05T00:00:00"/>
    <m/>
    <m/>
    <x v="2"/>
    <s v="Open Market"/>
    <m/>
    <s v="Retention of former police station building with partial demolition of the rear wings of the police station and demolition of the rear garages and the construction of 28 residential units (4 x 1 bedroom, 12 x 2 bedroom, 10 x 3 bedroom and 2 x 4 bedroom) a"/>
    <s v="Police Station_x000d_60 - 68 Station Road_x000d_Hampton_x000d__x000d_"/>
    <s v="TW12 2AX"/>
    <m/>
    <m/>
    <m/>
    <m/>
    <m/>
    <m/>
    <m/>
    <m/>
    <n v="0"/>
    <m/>
    <n v="4"/>
    <n v="12"/>
    <n v="10"/>
    <n v="2"/>
    <m/>
    <m/>
    <m/>
    <m/>
    <n v="28"/>
    <n v="4"/>
    <n v="12"/>
    <n v="10"/>
    <n v="2"/>
    <n v="0"/>
    <n v="0"/>
    <n v="0"/>
    <n v="0"/>
    <n v="28"/>
    <n v="0"/>
    <n v="0"/>
    <n v="28"/>
    <n v="0"/>
    <n v="0"/>
    <n v="0"/>
    <n v="513766"/>
    <n v="169736"/>
    <s v="HTN"/>
  </r>
  <r>
    <s v="16/0647/FUL"/>
    <x v="0"/>
    <x v="0"/>
    <d v="2017-05-30T00:00:00"/>
    <d v="2021-04-16T00:00:00"/>
    <m/>
    <m/>
    <x v="2"/>
    <s v="Open Market"/>
    <m/>
    <s v="Demolition of the existing garages and redevelopment of the site with the erection of two residential houses with associated landscaping."/>
    <s v="Garages Rear Of 8_x000d_Atbara Road_x000d_Teddington_x000d__x000d_"/>
    <s v="TW11"/>
    <m/>
    <m/>
    <m/>
    <m/>
    <m/>
    <m/>
    <m/>
    <m/>
    <n v="0"/>
    <m/>
    <m/>
    <m/>
    <n v="2"/>
    <m/>
    <m/>
    <m/>
    <m/>
    <m/>
    <n v="2"/>
    <n v="0"/>
    <n v="0"/>
    <n v="2"/>
    <n v="0"/>
    <n v="0"/>
    <n v="0"/>
    <n v="0"/>
    <n v="0"/>
    <n v="2"/>
    <n v="0"/>
    <n v="0"/>
    <n v="0.5"/>
    <n v="0.5"/>
    <n v="0.5"/>
    <n v="0.5"/>
    <n v="516905"/>
    <n v="170733"/>
    <s v="HWI"/>
  </r>
  <r>
    <s v="16/0680/FUL"/>
    <x v="4"/>
    <x v="0"/>
    <d v="2016-04-19T00:00:00"/>
    <d v="2019-04-19T00:00:00"/>
    <d v="2016-07-01T00:00:00"/>
    <m/>
    <x v="0"/>
    <s v="Open Market"/>
    <m/>
    <s v="Part demolition of single dwelling house and formation of two semi-detached houses."/>
    <s v="2 Firs Avenue_x000d_East Sheen_x000d_London_x000d_SW14 7NZ_x000d_"/>
    <m/>
    <m/>
    <m/>
    <m/>
    <n v="1"/>
    <m/>
    <m/>
    <m/>
    <m/>
    <n v="1"/>
    <m/>
    <m/>
    <m/>
    <m/>
    <n v="2"/>
    <m/>
    <m/>
    <m/>
    <m/>
    <n v="2"/>
    <n v="0"/>
    <n v="0"/>
    <n v="0"/>
    <n v="1"/>
    <n v="0"/>
    <n v="0"/>
    <n v="0"/>
    <n v="0"/>
    <n v="1"/>
    <n v="0"/>
    <n v="1"/>
    <n v="0"/>
    <n v="0"/>
    <n v="0"/>
    <n v="0"/>
    <n v="520343"/>
    <n v="175141"/>
    <s v="EAS"/>
  </r>
  <r>
    <s v="16/1145/FUL"/>
    <x v="2"/>
    <x v="0"/>
    <d v="2016-12-15T00:00:00"/>
    <d v="2019-12-15T00:00:00"/>
    <d v="2019-02-01T00:00:00"/>
    <m/>
    <x v="0"/>
    <s v="Open Market"/>
    <m/>
    <s v="Conversion of part lower ground floor to form 1 x 1 bed self contained flat. New external staircase to match existing"/>
    <s v="19 - 21 Lower Teddington Road_x000d_Hampton Wick_x000d__x000d_"/>
    <s v="KT1 4EU"/>
    <m/>
    <m/>
    <m/>
    <m/>
    <m/>
    <m/>
    <m/>
    <m/>
    <n v="0"/>
    <m/>
    <n v="1"/>
    <m/>
    <m/>
    <m/>
    <m/>
    <m/>
    <m/>
    <m/>
    <n v="1"/>
    <n v="1"/>
    <n v="0"/>
    <n v="0"/>
    <n v="0"/>
    <n v="0"/>
    <n v="0"/>
    <n v="0"/>
    <n v="0"/>
    <n v="1"/>
    <n v="0"/>
    <n v="1"/>
    <n v="0"/>
    <n v="0"/>
    <n v="0"/>
    <n v="0"/>
    <n v="517615"/>
    <n v="169709"/>
    <s v="HWI"/>
  </r>
  <r>
    <s v="16/1293/FUL"/>
    <x v="4"/>
    <x v="0"/>
    <d v="2017-11-20T00:00:00"/>
    <d v="2020-11-21T00:00:00"/>
    <d v="2018-02-01T00:00:00"/>
    <d v="2019-10-11T00:00:00"/>
    <x v="1"/>
    <s v="Open Market"/>
    <m/>
    <s v="Creation of an additional floor to create 4 'car free' residential units (2 No.2 bed and 2 No.1 bed flats) and incorporate external extensions and alterations to fenestration of the building.  Provision of 6 cycle parking spaces, refuse storage for commer"/>
    <s v="111 Heath Road_x000d_Twickenham_x000d_TW1 4AH_x000d_"/>
    <s v="TW1 4AH"/>
    <m/>
    <m/>
    <m/>
    <m/>
    <m/>
    <m/>
    <m/>
    <m/>
    <n v="0"/>
    <m/>
    <n v="2"/>
    <n v="2"/>
    <m/>
    <m/>
    <m/>
    <m/>
    <m/>
    <m/>
    <n v="4"/>
    <n v="2"/>
    <n v="2"/>
    <n v="0"/>
    <n v="0"/>
    <n v="0"/>
    <n v="0"/>
    <n v="0"/>
    <n v="0"/>
    <n v="4"/>
    <n v="4"/>
    <n v="0"/>
    <n v="0"/>
    <n v="0"/>
    <n v="0"/>
    <n v="0"/>
    <n v="515764"/>
    <n v="173105"/>
    <s v="SOT"/>
  </r>
  <r>
    <s v="16/1344/FUL"/>
    <x v="1"/>
    <x v="0"/>
    <d v="2017-05-18T00:00:00"/>
    <d v="2020-05-18T00:00:00"/>
    <d v="2018-01-08T00:00:00"/>
    <d v="2019-09-03T00:00:00"/>
    <x v="1"/>
    <s v="Open Market"/>
    <m/>
    <s v="Conversion works to lower ground floor to provide 1No 1-bedroom flat and basement storage for use ancillary to upper ground floor minicab offices.  Conversion of first floor to 2No. 1-bedroom flats (including conversion of part upper ground floor to provi"/>
    <s v="208 - 210 Amyand Park Road_x000d_Twickenham_x000d_TW1 3HY_x000d_"/>
    <s v="TW1 3HY"/>
    <m/>
    <m/>
    <m/>
    <m/>
    <m/>
    <m/>
    <m/>
    <m/>
    <n v="0"/>
    <m/>
    <n v="3"/>
    <m/>
    <m/>
    <m/>
    <m/>
    <m/>
    <m/>
    <m/>
    <n v="3"/>
    <n v="3"/>
    <n v="0"/>
    <n v="0"/>
    <n v="0"/>
    <n v="0"/>
    <n v="0"/>
    <n v="0"/>
    <n v="0"/>
    <n v="3"/>
    <n v="3"/>
    <n v="0"/>
    <n v="0"/>
    <n v="0"/>
    <n v="0"/>
    <n v="0"/>
    <n v="516815"/>
    <n v="174220"/>
    <s v="STM"/>
  </r>
  <r>
    <s v="16/1373/FUL"/>
    <x v="1"/>
    <x v="0"/>
    <d v="2016-09-19T00:00:00"/>
    <d v="2019-09-19T00:00:00"/>
    <d v="2017-11-24T00:00:00"/>
    <m/>
    <x v="0"/>
    <s v="Open Market"/>
    <m/>
    <s v="Alterations and refurbishment to provide a single family dwelling house."/>
    <s v="17 The Green, Richmond, TW9 1PX_x000a_"/>
    <s v="TW9 1PX"/>
    <m/>
    <m/>
    <m/>
    <m/>
    <m/>
    <m/>
    <m/>
    <m/>
    <n v="0"/>
    <m/>
    <m/>
    <m/>
    <m/>
    <m/>
    <n v="1"/>
    <m/>
    <m/>
    <m/>
    <n v="1"/>
    <n v="0"/>
    <n v="0"/>
    <n v="0"/>
    <n v="0"/>
    <n v="1"/>
    <n v="0"/>
    <n v="0"/>
    <n v="0"/>
    <n v="1"/>
    <n v="0"/>
    <n v="1"/>
    <n v="0"/>
    <n v="0"/>
    <n v="0"/>
    <n v="0"/>
    <n v="517807"/>
    <n v="174892"/>
    <s v="SRW"/>
  </r>
  <r>
    <s v="16/1729/FUL"/>
    <x v="3"/>
    <x v="0"/>
    <d v="2017-01-16T00:00:00"/>
    <d v="2020-05-03T00:00:00"/>
    <d v="2018-02-01T00:00:00"/>
    <d v="2019-08-01T00:00:00"/>
    <x v="1"/>
    <s v="Open Market"/>
    <m/>
    <s v="Refurbishment of all existing buildings on the site, including improvements to existing shop fronts, and a first floor extension, to provide a mixed use scheme comprising three retail units and four residential dwellings, incorporating off-street parking,"/>
    <s v="67 - 71 Station Road_x000d_Hampton_x000d_TW12 2BT_x000d_"/>
    <s v="TW12 2BT"/>
    <m/>
    <n v="1"/>
    <m/>
    <m/>
    <m/>
    <m/>
    <m/>
    <m/>
    <n v="1"/>
    <m/>
    <n v="2"/>
    <n v="2"/>
    <m/>
    <m/>
    <m/>
    <m/>
    <m/>
    <m/>
    <n v="4"/>
    <n v="2"/>
    <n v="1"/>
    <n v="0"/>
    <n v="0"/>
    <n v="0"/>
    <n v="0"/>
    <n v="0"/>
    <n v="0"/>
    <n v="3"/>
    <n v="3"/>
    <n v="0"/>
    <n v="0"/>
    <n v="0"/>
    <n v="0"/>
    <n v="0"/>
    <n v="513783"/>
    <n v="169643"/>
    <s v="HTN"/>
  </r>
  <r>
    <s v="16/1882/FUL"/>
    <x v="0"/>
    <x v="0"/>
    <d v="2017-05-30T00:00:00"/>
    <d v="2020-05-30T00:00:00"/>
    <d v="2019-04-01T00:00:00"/>
    <m/>
    <x v="0"/>
    <s v="Open Market"/>
    <m/>
    <s v="Demolition of existing single dwelling and erection of a new single dwelling."/>
    <s v="9 Charlotte Road_x000d_Barnes_x000d_London_x000d_SW13 9QJ_x000d_"/>
    <s v="SW13 9QJ"/>
    <n v="1"/>
    <m/>
    <m/>
    <m/>
    <m/>
    <m/>
    <m/>
    <m/>
    <n v="1"/>
    <m/>
    <m/>
    <m/>
    <n v="1"/>
    <m/>
    <m/>
    <m/>
    <m/>
    <m/>
    <n v="1"/>
    <n v="-1"/>
    <n v="0"/>
    <n v="1"/>
    <n v="0"/>
    <n v="0"/>
    <n v="0"/>
    <n v="0"/>
    <n v="0"/>
    <n v="0"/>
    <n v="0"/>
    <n v="0"/>
    <n v="0"/>
    <n v="0"/>
    <n v="0"/>
    <n v="0"/>
    <n v="521779"/>
    <n v="176827"/>
    <s v="BAR"/>
  </r>
  <r>
    <s v="16/1903/FUL"/>
    <x v="1"/>
    <x v="0"/>
    <d v="2016-11-15T00:00:00"/>
    <d v="2020-11-01T00:00:00"/>
    <d v="2019-01-14T00:00:00"/>
    <d v="2020-05-18T00:00:00"/>
    <x v="0"/>
    <s v="Open Market"/>
    <m/>
    <s v="Change of use from office (B1) to residential (C3), demolition and rebuild of the existing single storey rear building, basement extension to Grade II listed building in the Kew Green Conservation Area."/>
    <s v="63 Kew Green_x000d_Kew_x000d__x000d_"/>
    <m/>
    <m/>
    <m/>
    <m/>
    <m/>
    <m/>
    <m/>
    <m/>
    <m/>
    <n v="0"/>
    <m/>
    <m/>
    <n v="1"/>
    <m/>
    <m/>
    <m/>
    <m/>
    <m/>
    <m/>
    <n v="1"/>
    <n v="0"/>
    <n v="1"/>
    <n v="0"/>
    <n v="0"/>
    <n v="0"/>
    <n v="0"/>
    <n v="0"/>
    <n v="0"/>
    <n v="1"/>
    <n v="0"/>
    <n v="1"/>
    <n v="0"/>
    <n v="0"/>
    <n v="0"/>
    <n v="0"/>
    <n v="518846"/>
    <n v="177650"/>
    <s v="KWA"/>
  </r>
  <r>
    <s v="16/1935/GPD15"/>
    <x v="1"/>
    <x v="1"/>
    <d v="2016-07-04T00:00:00"/>
    <d v="2019-07-19T00:00:00"/>
    <d v="2018-10-01T00:00:00"/>
    <d v="2019-09-30T00:00:00"/>
    <x v="1"/>
    <s v="Open Market"/>
    <m/>
    <s v="Change of use of ground, first and second floors from B1 (a) offices - C3 residential (21 flats together with 21 off-street parking spaces, 21 cycle spaces and two bin and recycling store area)"/>
    <s v="Garrick House_x000d_161 - 163 High Street_x000d_Hampton Hill_x000d_Hampton_x000d_TW12 1NL_x000d_"/>
    <s v="TW12 1NL"/>
    <m/>
    <m/>
    <m/>
    <m/>
    <m/>
    <m/>
    <m/>
    <m/>
    <n v="0"/>
    <m/>
    <n v="12"/>
    <n v="9"/>
    <m/>
    <m/>
    <m/>
    <m/>
    <m/>
    <m/>
    <n v="21"/>
    <n v="12"/>
    <n v="9"/>
    <n v="0"/>
    <n v="0"/>
    <n v="0"/>
    <n v="0"/>
    <n v="0"/>
    <n v="0"/>
    <n v="21"/>
    <n v="21"/>
    <n v="0"/>
    <n v="0"/>
    <n v="0"/>
    <n v="0"/>
    <n v="0"/>
    <n v="514411"/>
    <n v="171129"/>
    <s v="FHH"/>
  </r>
  <r>
    <s v="16/2042/FUL"/>
    <x v="2"/>
    <x v="0"/>
    <d v="2018-10-19T00:00:00"/>
    <d v="2021-10-19T00:00:00"/>
    <d v="2019-03-01T00:00:00"/>
    <d v="2020-03-02T00:00:00"/>
    <x v="1"/>
    <s v="Open Market"/>
    <m/>
    <s v="Part two storey part single storey rear extension; insertion of 3 rooflights to side roofslope and alterations to fenestration arrangement on all elevations to facilitate the conversion of existing dwellinghouse into four self-contained flats (2x1 bed, 2x"/>
    <s v="216 London Road_x000d_Twickenham_x000d_TW1 1EU"/>
    <s v="TW1 1EU"/>
    <m/>
    <m/>
    <m/>
    <n v="1"/>
    <m/>
    <m/>
    <m/>
    <m/>
    <n v="1"/>
    <m/>
    <n v="2"/>
    <n v="2"/>
    <m/>
    <m/>
    <m/>
    <m/>
    <m/>
    <m/>
    <n v="4"/>
    <n v="2"/>
    <n v="2"/>
    <n v="0"/>
    <n v="-1"/>
    <n v="0"/>
    <n v="0"/>
    <n v="0"/>
    <n v="0"/>
    <n v="3"/>
    <n v="3"/>
    <n v="0"/>
    <n v="0"/>
    <n v="0"/>
    <n v="0"/>
    <n v="0"/>
    <n v="516100"/>
    <n v="174435"/>
    <s v="STM"/>
  </r>
  <r>
    <s v="16/2158/FUL"/>
    <x v="2"/>
    <x v="0"/>
    <d v="2016-08-05T00:00:00"/>
    <d v="2019-08-05T00:00:00"/>
    <d v="2016-09-29T00:00:00"/>
    <d v="2020-03-31T00:00:00"/>
    <x v="1"/>
    <s v="Open Market"/>
    <m/>
    <s v="Reversion of 2 No. dwellinghouses into a single family dwellinghouse."/>
    <s v="Ormonde Lodge_x000d_2A St Peters Road_x000d_Twickenham_x000d_TW1 1QX_x000d_"/>
    <m/>
    <m/>
    <m/>
    <m/>
    <n v="2"/>
    <m/>
    <m/>
    <m/>
    <m/>
    <n v="2"/>
    <m/>
    <m/>
    <m/>
    <m/>
    <n v="1"/>
    <m/>
    <m/>
    <m/>
    <m/>
    <n v="1"/>
    <n v="0"/>
    <n v="0"/>
    <n v="0"/>
    <n v="-1"/>
    <n v="0"/>
    <n v="0"/>
    <n v="0"/>
    <n v="0"/>
    <n v="-1"/>
    <n v="-1"/>
    <n v="0"/>
    <n v="0"/>
    <n v="0"/>
    <n v="0"/>
    <n v="0"/>
    <n v="516878"/>
    <n v="174968"/>
    <s v="STM"/>
  </r>
  <r>
    <s v="16/2288/FUL"/>
    <x v="4"/>
    <x v="0"/>
    <d v="2018-08-22T00:00:00"/>
    <d v="2021-08-22T00:00:00"/>
    <m/>
    <m/>
    <x v="2"/>
    <s v="Open Market"/>
    <m/>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_x000d_Hampton Hill_x000d__x000d_"/>
    <s v="TW12"/>
    <n v="1"/>
    <n v="2"/>
    <m/>
    <m/>
    <m/>
    <m/>
    <m/>
    <m/>
    <n v="3"/>
    <m/>
    <n v="5"/>
    <n v="5"/>
    <m/>
    <m/>
    <m/>
    <m/>
    <m/>
    <m/>
    <n v="10"/>
    <n v="4"/>
    <n v="3"/>
    <n v="0"/>
    <n v="0"/>
    <n v="0"/>
    <n v="0"/>
    <n v="0"/>
    <n v="0"/>
    <n v="7"/>
    <n v="0"/>
    <n v="0"/>
    <n v="1.75"/>
    <n v="1.75"/>
    <n v="1.75"/>
    <n v="1.75"/>
    <n v="514440"/>
    <n v="171238"/>
    <s v="FHH"/>
  </r>
  <r>
    <s v="16/2306/FUL"/>
    <x v="2"/>
    <x v="0"/>
    <d v="2016-08-17T00:00:00"/>
    <d v="2019-08-17T00:00:00"/>
    <d v="2019-01-14T00:00:00"/>
    <m/>
    <x v="0"/>
    <s v="Open Market"/>
    <m/>
    <s v="Conversion of the building into one family house, plus an additional apartment at basement level to the front."/>
    <s v="112 Richmond Hill_x000d_Richmond_x000d__x000d_"/>
    <m/>
    <n v="2"/>
    <n v="2"/>
    <n v="1"/>
    <m/>
    <m/>
    <m/>
    <m/>
    <m/>
    <n v="5"/>
    <m/>
    <n v="1"/>
    <m/>
    <m/>
    <n v="1"/>
    <m/>
    <m/>
    <m/>
    <m/>
    <n v="2"/>
    <n v="-1"/>
    <n v="-2"/>
    <n v="-1"/>
    <n v="1"/>
    <n v="0"/>
    <n v="0"/>
    <n v="0"/>
    <n v="0"/>
    <n v="-3"/>
    <n v="0"/>
    <n v="-3"/>
    <n v="0"/>
    <n v="0"/>
    <n v="0"/>
    <n v="0"/>
    <n v="518294"/>
    <n v="174078"/>
    <s v="HPR"/>
  </r>
  <r>
    <s v="16/2348/FUL"/>
    <x v="0"/>
    <x v="0"/>
    <d v="2016-11-30T00:00:00"/>
    <d v="2019-11-30T00:00:00"/>
    <d v="2018-04-25T00:00:00"/>
    <d v="2020-03-31T00:00:00"/>
    <x v="1"/>
    <s v="Open Market"/>
    <m/>
    <s v="Demolition of existing sheds and construction of a single storey one bedroom dwelling."/>
    <s v="38A Pagoda Avenue_x000d_Richmond_x000d_TW9 2HF"/>
    <m/>
    <m/>
    <m/>
    <m/>
    <m/>
    <m/>
    <m/>
    <m/>
    <m/>
    <n v="0"/>
    <m/>
    <n v="1"/>
    <m/>
    <m/>
    <m/>
    <m/>
    <m/>
    <m/>
    <m/>
    <n v="1"/>
    <n v="1"/>
    <n v="0"/>
    <n v="0"/>
    <n v="0"/>
    <n v="0"/>
    <n v="0"/>
    <n v="0"/>
    <n v="0"/>
    <n v="1"/>
    <n v="1"/>
    <n v="0"/>
    <n v="0"/>
    <n v="0"/>
    <n v="0"/>
    <n v="0"/>
    <n v="518622"/>
    <n v="175641"/>
    <s v="NRW"/>
  </r>
  <r>
    <s v="16/2502/FUL"/>
    <x v="0"/>
    <x v="0"/>
    <d v="2017-03-16T00:00:00"/>
    <d v="2020-03-17T00:00:00"/>
    <d v="2018-02-01T00:00:00"/>
    <d v="2019-09-27T00:00:00"/>
    <x v="1"/>
    <s v="Open Market"/>
    <m/>
    <s v="Demolition of existing dwelling and erection of a new six bedroom house with basement."/>
    <s v="43 Strawberry Vale_x000d_Twickenham_x000d_TW1 4RX"/>
    <m/>
    <m/>
    <m/>
    <m/>
    <n v="1"/>
    <m/>
    <m/>
    <m/>
    <m/>
    <n v="1"/>
    <m/>
    <m/>
    <m/>
    <m/>
    <m/>
    <m/>
    <n v="1"/>
    <m/>
    <m/>
    <n v="1"/>
    <n v="0"/>
    <n v="0"/>
    <n v="0"/>
    <n v="-1"/>
    <n v="0"/>
    <n v="1"/>
    <n v="0"/>
    <n v="0"/>
    <n v="0"/>
    <n v="0"/>
    <n v="0"/>
    <n v="0"/>
    <n v="0"/>
    <n v="0"/>
    <n v="0"/>
    <n v="516098"/>
    <n v="172295"/>
    <s v="SOT"/>
  </r>
  <r>
    <s v="16/2537/FUL"/>
    <x v="0"/>
    <x v="0"/>
    <d v="2017-11-02T00:00:00"/>
    <d v="2022-04-03T00:00:00"/>
    <m/>
    <m/>
    <x v="2"/>
    <s v="Open Market"/>
    <m/>
    <s v="Demolition of the existing building, and redevelopment of the site for 8 residential units (1 x 1 bed, 7 x 2 bed units) with associated car and cycle parking, amenity space, refuse and recycling storage."/>
    <s v="1D Becketts Place_x000d_Hampton Wick_x000d__x000d_"/>
    <s v="KT1 4EW"/>
    <n v="3"/>
    <m/>
    <m/>
    <m/>
    <m/>
    <m/>
    <m/>
    <m/>
    <n v="3"/>
    <m/>
    <n v="1"/>
    <n v="7"/>
    <m/>
    <m/>
    <m/>
    <m/>
    <m/>
    <m/>
    <n v="8"/>
    <n v="-2"/>
    <n v="7"/>
    <n v="0"/>
    <n v="0"/>
    <n v="0"/>
    <n v="0"/>
    <n v="0"/>
    <n v="0"/>
    <n v="5"/>
    <n v="0"/>
    <n v="0"/>
    <n v="1.25"/>
    <n v="1.25"/>
    <n v="1.25"/>
    <n v="1.25"/>
    <n v="517622"/>
    <n v="169605"/>
    <s v="HWI"/>
  </r>
  <r>
    <s v="16/2637/FUL"/>
    <x v="0"/>
    <x v="0"/>
    <d v="2017-03-07T00:00:00"/>
    <d v="2020-03-07T00:00:00"/>
    <d v="2017-05-10T00:00:00"/>
    <d v="2020-07-31T00:00:00"/>
    <x v="0"/>
    <s v="Open Market"/>
    <m/>
    <s v="Demolition of the existing building and the erection of new two-storey house, with a basement and front and rear light wells and a rear dormer._x000d__x000d_"/>
    <s v="9 Belgrave Road_x000d_Barnes_x000d_London_x000d_SW13 9NS_x000d_"/>
    <m/>
    <m/>
    <m/>
    <m/>
    <n v="1"/>
    <m/>
    <m/>
    <m/>
    <m/>
    <n v="1"/>
    <m/>
    <m/>
    <m/>
    <m/>
    <n v="1"/>
    <m/>
    <m/>
    <m/>
    <m/>
    <n v="1"/>
    <n v="0"/>
    <n v="0"/>
    <n v="0"/>
    <n v="0"/>
    <n v="0"/>
    <n v="0"/>
    <n v="0"/>
    <n v="0"/>
    <n v="0"/>
    <n v="0"/>
    <n v="0"/>
    <n v="0"/>
    <n v="0"/>
    <n v="0"/>
    <n v="0"/>
    <n v="521872"/>
    <n v="177181"/>
    <s v="BAR"/>
  </r>
  <r>
    <s v="16/2647/FUL"/>
    <x v="0"/>
    <x v="0"/>
    <d v="2017-10-10T00:00:00"/>
    <d v="2020-10-10T00:00:00"/>
    <d v="2019-12-02T00:00:00"/>
    <m/>
    <x v="0"/>
    <s v="Intermediate"/>
    <m/>
    <s v="Demolition of the existing office (B1a) building (395 sq.m) and the erection a part five / part six-storey mixed-use building comprisnig a ground floor office / commercial unit (300 sq.m) and 22 (11 x 1 and 11 x 2 bed) affordable 'shared ownership' apartm"/>
    <s v="2 High Street_x000d_Teddington_x000d_TW11 8EW_x000d_"/>
    <s v="TW11 8EW"/>
    <m/>
    <m/>
    <m/>
    <m/>
    <m/>
    <m/>
    <m/>
    <m/>
    <n v="0"/>
    <s v="Y"/>
    <n v="11"/>
    <n v="11"/>
    <m/>
    <m/>
    <m/>
    <m/>
    <m/>
    <n v="22"/>
    <n v="22"/>
    <n v="11"/>
    <n v="11"/>
    <n v="0"/>
    <n v="0"/>
    <n v="0"/>
    <n v="0"/>
    <n v="0"/>
    <n v="0"/>
    <n v="22"/>
    <n v="0"/>
    <n v="0"/>
    <n v="22"/>
    <n v="0"/>
    <n v="0"/>
    <n v="0"/>
    <n v="515918"/>
    <n v="171031"/>
    <s v="TED"/>
  </r>
  <r>
    <s v="16/2704/FUL"/>
    <x v="0"/>
    <x v="0"/>
    <d v="2018-01-25T00:00:00"/>
    <d v="2021-01-25T00:00:00"/>
    <m/>
    <m/>
    <x v="2"/>
    <s v="Open Market"/>
    <m/>
    <s v="Demolition of existing dwelling and erection of a replacement dwelling."/>
    <s v="3 Berwyn Road_x000d_Richmond_x000d_TW10 5BP_x000d_"/>
    <s v="TW10 5BP"/>
    <m/>
    <m/>
    <m/>
    <n v="1"/>
    <m/>
    <m/>
    <m/>
    <m/>
    <n v="1"/>
    <m/>
    <m/>
    <m/>
    <m/>
    <m/>
    <n v="1"/>
    <m/>
    <m/>
    <m/>
    <n v="1"/>
    <n v="0"/>
    <n v="0"/>
    <n v="0"/>
    <n v="-1"/>
    <n v="1"/>
    <n v="0"/>
    <n v="0"/>
    <n v="0"/>
    <n v="0"/>
    <n v="0"/>
    <n v="0"/>
    <n v="0"/>
    <n v="0"/>
    <n v="0"/>
    <n v="0"/>
    <n v="519633"/>
    <n v="174966"/>
    <s v="SRW"/>
  </r>
  <r>
    <s v="16/2709/FUL"/>
    <x v="0"/>
    <x v="0"/>
    <d v="2017-04-10T00:00:00"/>
    <d v="2020-04-10T00:00:00"/>
    <d v="2020-03-22T00:00:00"/>
    <m/>
    <x v="0"/>
    <s v="Open Market"/>
    <m/>
    <s v="Demolition of the existing building and the erection of two new two-storey houses, one with a basement and side lightwells and the other with a basement with rear lightwell and rear dormer."/>
    <s v="29 Howsman Road_x000d_Barnes_x000d_London_x000d_SW13 9AW_x000d_"/>
    <s v="SW13 9AW"/>
    <n v="2"/>
    <m/>
    <m/>
    <m/>
    <m/>
    <m/>
    <m/>
    <m/>
    <n v="2"/>
    <m/>
    <m/>
    <n v="2"/>
    <m/>
    <m/>
    <m/>
    <m/>
    <m/>
    <m/>
    <n v="2"/>
    <n v="-2"/>
    <n v="2"/>
    <n v="0"/>
    <n v="0"/>
    <n v="0"/>
    <n v="0"/>
    <n v="0"/>
    <n v="0"/>
    <n v="0"/>
    <n v="0"/>
    <n v="0"/>
    <n v="0"/>
    <n v="0"/>
    <n v="0"/>
    <n v="0"/>
    <n v="522192"/>
    <n v="177628"/>
    <s v="BAR"/>
  </r>
  <r>
    <s v="16/2736/FUL"/>
    <x v="0"/>
    <x v="0"/>
    <d v="2017-05-26T00:00:00"/>
    <d v="2020-05-26T00:00:00"/>
    <m/>
    <m/>
    <x v="2"/>
    <s v="Open Market"/>
    <m/>
    <s v="Demolition of existing detached dwelling and construction of new 4 bed house."/>
    <s v="Downlands_x000d_Petersham Close_x000d_Petersham_x000d_Richmond_x000d_TW10 7DZ_x000d_"/>
    <s v="TW10 7DZ"/>
    <m/>
    <m/>
    <m/>
    <n v="1"/>
    <m/>
    <m/>
    <m/>
    <m/>
    <n v="1"/>
    <m/>
    <m/>
    <m/>
    <m/>
    <m/>
    <n v="1"/>
    <m/>
    <m/>
    <m/>
    <n v="1"/>
    <n v="0"/>
    <n v="0"/>
    <n v="0"/>
    <n v="-1"/>
    <n v="1"/>
    <n v="0"/>
    <n v="0"/>
    <n v="0"/>
    <n v="0"/>
    <n v="0"/>
    <n v="0"/>
    <n v="0"/>
    <n v="0"/>
    <n v="0"/>
    <n v="0"/>
    <n v="517972"/>
    <n v="172874"/>
    <s v="HPR"/>
  </r>
  <r>
    <s v="16/2822/FUL"/>
    <x v="4"/>
    <x v="0"/>
    <d v="2017-05-11T00:00:00"/>
    <d v="2020-05-11T00:00:00"/>
    <m/>
    <m/>
    <x v="2"/>
    <s v="Open Market"/>
    <m/>
    <s v="Half hip to gable roof extension, enlargement of existing dormer roof extension, erection of an additional dormer roof extension on rear roof slope and alteration to roof of single storey rear extension to provide a roof terrace to faciltate the conversion of existing dwellinghouse to 3No. self-contained residential flats (1 x 3 bedroom, 1 x 2 bed and 1 x 1 bed) and associated hard and soft landscaping, cycle  and refuse and off-street parking."/>
    <s v="48 Sixth Cross Road Twickenham TW2 5PD"/>
    <m/>
    <m/>
    <m/>
    <m/>
    <m/>
    <m/>
    <m/>
    <n v="1"/>
    <m/>
    <n v="1"/>
    <m/>
    <n v="1"/>
    <n v="1"/>
    <n v="1"/>
    <m/>
    <m/>
    <m/>
    <m/>
    <m/>
    <n v="3"/>
    <n v="1"/>
    <n v="1"/>
    <n v="1"/>
    <n v="0"/>
    <n v="0"/>
    <n v="0"/>
    <n v="-1"/>
    <n v="0"/>
    <n v="2"/>
    <n v="0"/>
    <n v="0"/>
    <n v="0.5"/>
    <n v="0.5"/>
    <n v="0.5"/>
    <n v="0.5"/>
    <n v="514331"/>
    <n v="172184"/>
    <s v="WET"/>
  </r>
  <r>
    <s v="16/2975/GPD15"/>
    <x v="1"/>
    <x v="1"/>
    <d v="2016-09-14T00:00:00"/>
    <d v="2019-09-14T00:00:00"/>
    <d v="2019-01-09T00:00:00"/>
    <d v="2019-12-23T00:00:00"/>
    <x v="1"/>
    <s v="Open Market"/>
    <m/>
    <s v="Change of use of vacant offices (B1) to residential use (C3) comprising 2 bed flat on 1st floor and 1 bed flat on second floor."/>
    <s v="First And Second Floors_x000d_46 King Street_x000d_Twickenham_x000d_TW1 3SH_x000d_"/>
    <s v="TW1 3SH"/>
    <m/>
    <m/>
    <m/>
    <m/>
    <m/>
    <m/>
    <m/>
    <m/>
    <n v="0"/>
    <m/>
    <n v="1"/>
    <n v="1"/>
    <m/>
    <m/>
    <m/>
    <m/>
    <m/>
    <m/>
    <n v="2"/>
    <n v="1"/>
    <n v="1"/>
    <n v="0"/>
    <n v="0"/>
    <n v="0"/>
    <n v="0"/>
    <n v="0"/>
    <n v="0"/>
    <n v="2"/>
    <n v="2"/>
    <n v="0"/>
    <n v="0"/>
    <n v="0"/>
    <n v="0"/>
    <n v="0"/>
    <n v="516167"/>
    <n v="173210"/>
    <s v="TWR"/>
  </r>
  <r>
    <s v="16/3210/GPD15"/>
    <x v="1"/>
    <x v="1"/>
    <d v="2016-09-30T00:00:00"/>
    <d v="2019-09-30T00:00:00"/>
    <d v="2019-04-02T00:00:00"/>
    <d v="2020-02-11T00:00:00"/>
    <x v="1"/>
    <s v="Open Market"/>
    <m/>
    <s v="Change of use from B1 (Office) to C3 (Residential) comprising 4 x 1 bedroom flats."/>
    <s v="123 High Street_x000d_Whitton_x000d_Twickenham_x000d_TW2 7LQ_x000d_"/>
    <s v="-"/>
    <m/>
    <m/>
    <m/>
    <m/>
    <m/>
    <m/>
    <m/>
    <m/>
    <n v="0"/>
    <m/>
    <n v="4"/>
    <m/>
    <m/>
    <m/>
    <m/>
    <m/>
    <m/>
    <m/>
    <n v="4"/>
    <n v="4"/>
    <n v="0"/>
    <n v="0"/>
    <n v="0"/>
    <n v="0"/>
    <n v="0"/>
    <n v="0"/>
    <n v="0"/>
    <n v="4"/>
    <n v="4"/>
    <n v="0"/>
    <n v="0"/>
    <n v="0"/>
    <n v="0"/>
    <n v="0"/>
    <n v="514223"/>
    <n v="173584"/>
    <s v="WHI"/>
  </r>
  <r>
    <s v="16/3247/FUL"/>
    <x v="0"/>
    <x v="0"/>
    <d v="2017-07-14T00:00:00"/>
    <d v="2020-10-31T00:00:00"/>
    <d v="2018-10-01T00:00:00"/>
    <d v="2020-01-21T00:00:00"/>
    <x v="1"/>
    <s v="Open Market"/>
    <m/>
    <s v="Demolition of the existing detached bungalow, garage, shed and greenhouse to allow for construction of 2x two storey 4 bedroom semi-detached houses with accommodation in the roof with associated boundary treatment, cycle and car parking and hard and soft"/>
    <s v="738 Hanworth Road_x000d_Whitton_x000d_Hounslow_x000d_TW4 5NT_x000d_"/>
    <s v="TW4 5NT"/>
    <m/>
    <m/>
    <n v="1"/>
    <m/>
    <m/>
    <m/>
    <m/>
    <m/>
    <n v="1"/>
    <m/>
    <m/>
    <m/>
    <m/>
    <n v="2"/>
    <m/>
    <m/>
    <m/>
    <m/>
    <n v="2"/>
    <n v="0"/>
    <n v="0"/>
    <n v="-1"/>
    <n v="2"/>
    <n v="0"/>
    <n v="0"/>
    <n v="0"/>
    <n v="0"/>
    <n v="1"/>
    <n v="1"/>
    <n v="0"/>
    <n v="0"/>
    <n v="0"/>
    <n v="0"/>
    <n v="0"/>
    <n v="512538"/>
    <n v="173280"/>
    <s v="HEA"/>
  </r>
  <r>
    <s v="16/3293/RES"/>
    <x v="0"/>
    <x v="0"/>
    <d v="2016-11-03T00:00:00"/>
    <d v="2019-11-03T00:00:00"/>
    <d v="2017-03-13T00:00:00"/>
    <m/>
    <x v="0"/>
    <s v="Affordable Rent"/>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
    <n v="11"/>
    <n v="5"/>
    <n v="3"/>
    <m/>
    <m/>
    <m/>
    <n v="27"/>
    <n v="22"/>
    <n v="3"/>
    <n v="11"/>
    <n v="5"/>
    <n v="3"/>
    <n v="0"/>
    <n v="0"/>
    <n v="0"/>
    <n v="0"/>
    <n v="22"/>
    <n v="0"/>
    <n v="0"/>
    <n v="0"/>
    <n v="11"/>
    <n v="11"/>
    <n v="0"/>
    <n v="515304"/>
    <n v="173889"/>
    <s v="STM"/>
  </r>
  <r>
    <s v="16/3293/RES"/>
    <x v="0"/>
    <x v="0"/>
    <d v="2016-11-03T00:00:00"/>
    <d v="2019-11-03T00:00:00"/>
    <d v="2017-03-13T00:00:00"/>
    <m/>
    <x v="0"/>
    <s v="Open Market"/>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8"/>
    <n v="59"/>
    <n v="31"/>
    <n v="18"/>
    <m/>
    <m/>
    <m/>
    <n v="27"/>
    <n v="146"/>
    <n v="38"/>
    <n v="59"/>
    <n v="31"/>
    <n v="18"/>
    <n v="0"/>
    <n v="0"/>
    <n v="0"/>
    <n v="0"/>
    <n v="146"/>
    <n v="0"/>
    <n v="0"/>
    <n v="0"/>
    <n v="73"/>
    <n v="73"/>
    <n v="0"/>
    <n v="515304"/>
    <n v="173889"/>
    <s v="STM"/>
  </r>
  <r>
    <s v="16/3293/RES"/>
    <x v="0"/>
    <x v="0"/>
    <d v="2016-11-03T00:00:00"/>
    <d v="2019-11-03T00:00:00"/>
    <d v="2017-03-13T00:00:00"/>
    <m/>
    <x v="0"/>
    <s v="Intermediate"/>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4"/>
    <n v="1"/>
    <m/>
    <m/>
    <m/>
    <m/>
    <m/>
    <n v="27"/>
    <n v="5"/>
    <n v="4"/>
    <n v="1"/>
    <n v="0"/>
    <n v="0"/>
    <n v="0"/>
    <n v="0"/>
    <n v="0"/>
    <n v="0"/>
    <n v="5"/>
    <n v="0"/>
    <n v="0"/>
    <n v="0"/>
    <n v="2.5"/>
    <n v="2.5"/>
    <n v="0"/>
    <n v="515304"/>
    <n v="173889"/>
    <s v="STM"/>
  </r>
  <r>
    <s v="16/3450/FUL"/>
    <x v="0"/>
    <x v="0"/>
    <d v="2017-10-16T00:00:00"/>
    <d v="2020-10-16T00:00:00"/>
    <d v="2018-09-03T00:00:00"/>
    <m/>
    <x v="0"/>
    <s v="Open Market"/>
    <m/>
    <s v="Demolition of existing buildings and removal of advertising hoardings. Resiting of existing recycling bins. Erection of a part 3 storey part 4 storey building with commercial use (Flexible Use Class A1, A2 and/or B1a) on the ground floor with 9 flats (4 x"/>
    <s v="Land At_x000d_149 - 151 Heath Road_x000d_Twickenham_x000d__x000d_"/>
    <s v="TW1 4BH"/>
    <m/>
    <m/>
    <m/>
    <m/>
    <m/>
    <m/>
    <m/>
    <m/>
    <n v="0"/>
    <m/>
    <n v="8"/>
    <n v="1"/>
    <m/>
    <m/>
    <m/>
    <m/>
    <m/>
    <m/>
    <n v="9"/>
    <n v="8"/>
    <n v="1"/>
    <n v="0"/>
    <n v="0"/>
    <n v="0"/>
    <n v="0"/>
    <n v="0"/>
    <n v="0"/>
    <n v="9"/>
    <n v="0"/>
    <n v="9"/>
    <n v="0"/>
    <n v="0"/>
    <n v="0"/>
    <n v="0"/>
    <n v="515669"/>
    <n v="173102"/>
    <s v="SOT"/>
  </r>
  <r>
    <s v="16/3485/FUL"/>
    <x v="2"/>
    <x v="0"/>
    <d v="2017-10-30T00:00:00"/>
    <d v="2020-10-30T00:00:00"/>
    <m/>
    <d v="2019-07-01T00:00:00"/>
    <x v="1"/>
    <s v="Open Market"/>
    <m/>
    <s v="Conversion of number 11 Upper Lodge Mews and number 12 Upper Lodge Mews into one dwelling house with internal refurbishment."/>
    <s v="11 And 12 Upper Lodge Mews_x000d_Bushy Park_x000d_Hampton Hill_x000d__x000d_"/>
    <s v="TW12"/>
    <m/>
    <m/>
    <n v="2"/>
    <m/>
    <m/>
    <m/>
    <m/>
    <m/>
    <n v="2"/>
    <m/>
    <m/>
    <m/>
    <m/>
    <n v="1"/>
    <m/>
    <m/>
    <m/>
    <m/>
    <n v="1"/>
    <n v="0"/>
    <n v="0"/>
    <n v="-2"/>
    <n v="1"/>
    <n v="0"/>
    <n v="0"/>
    <n v="0"/>
    <n v="0"/>
    <n v="-1"/>
    <n v="-1"/>
    <n v="0"/>
    <n v="0"/>
    <n v="0"/>
    <n v="0"/>
    <n v="0"/>
    <n v="514501"/>
    <n v="170687"/>
    <s v="FHH"/>
  </r>
  <r>
    <s v="16/3506/FUL"/>
    <x v="0"/>
    <x v="0"/>
    <d v="2018-10-11T00:00:00"/>
    <d v="2021-10-11T00:00:00"/>
    <m/>
    <d v="2019-10-14T00:00:00"/>
    <x v="0"/>
    <s v="Affordable Rent"/>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19"/>
    <m/>
    <m/>
    <m/>
    <m/>
    <m/>
    <m/>
    <m/>
    <n v="19"/>
    <n v="19"/>
    <n v="0"/>
    <n v="0"/>
    <n v="0"/>
    <n v="0"/>
    <n v="0"/>
    <n v="0"/>
    <n v="0"/>
    <n v="19"/>
    <n v="0"/>
    <n v="19"/>
    <n v="0"/>
    <n v="0"/>
    <n v="0"/>
    <n v="0"/>
    <n v="513257"/>
    <n v="174057"/>
    <s v="WHI"/>
  </r>
  <r>
    <s v="16/3506/FUL"/>
    <x v="0"/>
    <x v="0"/>
    <d v="2018-10-11T00:00:00"/>
    <d v="2021-10-11T00:00:00"/>
    <m/>
    <d v="2019-10-14T00:00:00"/>
    <x v="0"/>
    <s v="Intermediate"/>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5"/>
    <m/>
    <m/>
    <m/>
    <m/>
    <m/>
    <m/>
    <m/>
    <n v="5"/>
    <n v="5"/>
    <n v="0"/>
    <n v="0"/>
    <n v="0"/>
    <n v="0"/>
    <n v="0"/>
    <n v="0"/>
    <n v="0"/>
    <n v="5"/>
    <n v="0"/>
    <n v="5"/>
    <n v="0"/>
    <n v="0"/>
    <n v="0"/>
    <n v="0"/>
    <n v="513257"/>
    <n v="174057"/>
    <s v="WHI"/>
  </r>
  <r>
    <s v="16/3506/FUL"/>
    <x v="0"/>
    <x v="0"/>
    <d v="2018-10-11T00:00:00"/>
    <d v="2021-10-11T00:00:00"/>
    <m/>
    <d v="2019-10-14T00:00:00"/>
    <x v="0"/>
    <s v="Social Rent"/>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29"/>
    <n v="1"/>
    <n v="0"/>
    <n v="0"/>
    <m/>
    <m/>
    <m/>
    <m/>
    <n v="30"/>
    <s v="Y"/>
    <n v="0"/>
    <m/>
    <m/>
    <m/>
    <m/>
    <m/>
    <m/>
    <m/>
    <n v="0"/>
    <n v="-29"/>
    <n v="-1"/>
    <n v="0"/>
    <n v="0"/>
    <n v="0"/>
    <n v="0"/>
    <n v="0"/>
    <n v="0"/>
    <n v="-30"/>
    <n v="0"/>
    <n v="-30"/>
    <n v="0"/>
    <n v="0"/>
    <n v="0"/>
    <n v="0"/>
    <n v="513257"/>
    <n v="174057"/>
    <s v="WHI"/>
  </r>
  <r>
    <s v="16/3552/FUL"/>
    <x v="3"/>
    <x v="0"/>
    <d v="2018-04-24T00:00:00"/>
    <d v="2021-04-24T00:00:00"/>
    <d v="2018-04-25T00:00:00"/>
    <d v="2020-03-30T00:00:00"/>
    <x v="1"/>
    <s v="Open Market"/>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0"/>
    <n v="11"/>
    <n v="0"/>
    <n v="0"/>
    <m/>
    <m/>
    <m/>
    <m/>
    <n v="11"/>
    <n v="0"/>
    <n v="11"/>
    <n v="0"/>
    <n v="0"/>
    <n v="0"/>
    <n v="0"/>
    <n v="0"/>
    <n v="0"/>
    <n v="11"/>
    <n v="11"/>
    <n v="0"/>
    <n v="0"/>
    <n v="0"/>
    <n v="0"/>
    <n v="0"/>
    <n v="517752"/>
    <n v="172177"/>
    <s v="HPR"/>
  </r>
  <r>
    <s v="16/3552/FUL"/>
    <x v="3"/>
    <x v="0"/>
    <d v="2018-04-24T00:00:00"/>
    <d v="2021-04-24T00:00:00"/>
    <d v="2018-04-25T00:00:00"/>
    <m/>
    <x v="0"/>
    <s v="Open Market"/>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1"/>
    <n v="9"/>
    <n v="1"/>
    <n v="1"/>
    <m/>
    <m/>
    <m/>
    <m/>
    <n v="12"/>
    <n v="1"/>
    <n v="9"/>
    <n v="1"/>
    <n v="1"/>
    <n v="0"/>
    <n v="0"/>
    <n v="0"/>
    <n v="0"/>
    <n v="12"/>
    <n v="0"/>
    <n v="6"/>
    <n v="6"/>
    <n v="0"/>
    <n v="0"/>
    <n v="0"/>
    <n v="517752"/>
    <n v="172177"/>
    <s v="HPR"/>
  </r>
  <r>
    <s v="16/3625/FUL"/>
    <x v="0"/>
    <x v="0"/>
    <d v="2017-11-30T00:00:00"/>
    <d v="2020-11-30T00:00:00"/>
    <d v="2018-09-01T00:00:00"/>
    <m/>
    <x v="0"/>
    <s v="Open Market"/>
    <m/>
    <s v="Demolition of existing car repair workshop and replacement with 1 no. ground floor B1(a) commercial unit and 1 no. 2 bed residential unit with associated landscaping, car and cycle parking."/>
    <s v="65 Holly Road_x000d_Twickenham_x000d_TW1 4HF_x000d_"/>
    <s v="TW1 4HF"/>
    <m/>
    <m/>
    <m/>
    <m/>
    <m/>
    <m/>
    <m/>
    <m/>
    <n v="0"/>
    <m/>
    <m/>
    <n v="1"/>
    <m/>
    <m/>
    <m/>
    <m/>
    <m/>
    <m/>
    <n v="1"/>
    <n v="0"/>
    <n v="1"/>
    <n v="0"/>
    <n v="0"/>
    <n v="0"/>
    <n v="0"/>
    <n v="0"/>
    <n v="0"/>
    <n v="1"/>
    <n v="0"/>
    <n v="1"/>
    <n v="0"/>
    <n v="0"/>
    <n v="0"/>
    <n v="0"/>
    <n v="516115"/>
    <n v="173199"/>
    <s v="TWR"/>
  </r>
  <r>
    <s v="16/3685/FUL"/>
    <x v="3"/>
    <x v="0"/>
    <d v="2016-11-16T00:00:00"/>
    <d v="2021-02-15T00:00:00"/>
    <m/>
    <d v="2019-08-31T00:00:00"/>
    <x v="1"/>
    <s v="Open Market"/>
    <m/>
    <s v="Demolition of existing garage. Alterations to main entrance, installation of ramp, loft conversion comprising hip to gable roof extension to rear roof slope, dormer on side roof slope, enlargement of single storey rear extension and two storey side extens"/>
    <s v="11 Tayben Avenue_x000d_Twickenham_x000d_TW2 7RA"/>
    <s v="TW2 7RA"/>
    <m/>
    <m/>
    <n v="1"/>
    <m/>
    <m/>
    <m/>
    <m/>
    <m/>
    <n v="1"/>
    <m/>
    <m/>
    <n v="2"/>
    <m/>
    <m/>
    <m/>
    <m/>
    <m/>
    <m/>
    <n v="2"/>
    <n v="0"/>
    <n v="2"/>
    <n v="-1"/>
    <n v="0"/>
    <n v="0"/>
    <n v="0"/>
    <n v="0"/>
    <n v="0"/>
    <n v="1"/>
    <n v="1"/>
    <n v="0"/>
    <n v="0"/>
    <n v="0"/>
    <n v="0"/>
    <n v="0"/>
    <n v="515385"/>
    <n v="174051"/>
    <s v="STM"/>
  </r>
  <r>
    <s v="16/3961/FUL"/>
    <x v="0"/>
    <x v="0"/>
    <d v="2017-02-20T00:00:00"/>
    <d v="2020-08-10T00:00:00"/>
    <d v="2019-01-14T00:00:00"/>
    <m/>
    <x v="0"/>
    <s v="Open Market"/>
    <m/>
    <s v="Demolition of rear stock room and yard to create a 2 bedroom dwelling over 2 floors with one integral parking space at ground level."/>
    <s v="8 Barnes High Street_x000d_Barnes_x000d_London_x000d_SW13 9LW_x000d_"/>
    <s v="SW13 9LW"/>
    <m/>
    <m/>
    <m/>
    <m/>
    <m/>
    <m/>
    <m/>
    <m/>
    <n v="0"/>
    <m/>
    <m/>
    <n v="1"/>
    <m/>
    <m/>
    <m/>
    <m/>
    <m/>
    <m/>
    <n v="1"/>
    <n v="0"/>
    <n v="1"/>
    <n v="0"/>
    <n v="0"/>
    <n v="0"/>
    <n v="0"/>
    <n v="0"/>
    <n v="0"/>
    <n v="1"/>
    <n v="0"/>
    <n v="1"/>
    <n v="0"/>
    <n v="0"/>
    <n v="0"/>
    <n v="0"/>
    <n v="521729"/>
    <n v="176400"/>
    <s v="MBC"/>
  </r>
  <r>
    <s v="16/4127/FUL"/>
    <x v="2"/>
    <x v="0"/>
    <d v="2017-12-04T00:00:00"/>
    <d v="2021-01-30T00:00:00"/>
    <d v="2019-03-01T00:00:00"/>
    <m/>
    <x v="0"/>
    <s v="Open Market"/>
    <m/>
    <s v="Conversion of property into two residential units (1 x 2 bed house and 1 x 3 bed house) with associated alterations to fenestration arrangements; Levelling of ground level; new canopy structure to east elevation and enlargement of rear terrace at ground l"/>
    <s v="Weir Cottage_x000d_5 Broom Road_x000d_Teddington_x000d__x000d_"/>
    <s v="TW11 9NR"/>
    <m/>
    <m/>
    <m/>
    <m/>
    <n v="1"/>
    <m/>
    <m/>
    <m/>
    <n v="1"/>
    <m/>
    <m/>
    <n v="1"/>
    <n v="1"/>
    <m/>
    <m/>
    <m/>
    <m/>
    <m/>
    <n v="2"/>
    <n v="0"/>
    <n v="1"/>
    <n v="1"/>
    <n v="0"/>
    <n v="-1"/>
    <n v="0"/>
    <n v="0"/>
    <n v="0"/>
    <n v="1"/>
    <n v="0"/>
    <n v="1"/>
    <n v="0"/>
    <n v="0"/>
    <n v="0"/>
    <n v="0"/>
    <n v="516719"/>
    <n v="171329"/>
    <s v="TED"/>
  </r>
  <r>
    <s v="16/4193/FUL"/>
    <x v="0"/>
    <x v="0"/>
    <d v="2017-07-19T00:00:00"/>
    <d v="2020-07-19T00:00:00"/>
    <m/>
    <d v="2019-11-13T00:00:00"/>
    <x v="1"/>
    <s v="Open Market"/>
    <m/>
    <s v="Demolition of existing two-storey house and erection of replacement two-storey new build house with accommodation in roof space, associated parking and landscaping."/>
    <s v="12 Broad Lane_x000d_Hampton_x000d_TW12 3AW"/>
    <s v="TW12 3AW"/>
    <m/>
    <m/>
    <m/>
    <n v="1"/>
    <m/>
    <m/>
    <m/>
    <m/>
    <n v="1"/>
    <m/>
    <m/>
    <m/>
    <m/>
    <n v="1"/>
    <m/>
    <m/>
    <m/>
    <m/>
    <n v="1"/>
    <n v="0"/>
    <n v="0"/>
    <n v="0"/>
    <n v="0"/>
    <n v="0"/>
    <n v="0"/>
    <n v="0"/>
    <n v="0"/>
    <n v="0"/>
    <n v="0"/>
    <n v="0"/>
    <n v="0"/>
    <n v="0"/>
    <n v="0"/>
    <n v="0"/>
    <n v="513706"/>
    <n v="170624"/>
    <s v="HNN"/>
  </r>
  <r>
    <s v="16/4384/FUL"/>
    <x v="0"/>
    <x v="0"/>
    <d v="2017-10-27T00:00:00"/>
    <d v="2020-10-27T00:00:00"/>
    <m/>
    <m/>
    <x v="2"/>
    <s v="Open Market"/>
    <m/>
    <s v="Demolition of the existing garage and erection of a new partially sunken one-bedroom, single-storey dwelling, and provision of a new boundary wall and entrance gate."/>
    <s v="Land Junction Of North Worple Way And Wrights Walk Rear Of 31 Alder Road, Mortlake"/>
    <s v="SW14"/>
    <m/>
    <m/>
    <m/>
    <m/>
    <m/>
    <m/>
    <m/>
    <m/>
    <n v="0"/>
    <m/>
    <n v="1"/>
    <m/>
    <m/>
    <m/>
    <m/>
    <m/>
    <m/>
    <m/>
    <n v="1"/>
    <n v="1"/>
    <n v="0"/>
    <n v="0"/>
    <n v="0"/>
    <n v="0"/>
    <n v="0"/>
    <n v="0"/>
    <n v="0"/>
    <n v="1"/>
    <n v="0"/>
    <n v="0"/>
    <n v="0.25"/>
    <n v="0.25"/>
    <n v="0.25"/>
    <n v="0.25"/>
    <n v="520624"/>
    <n v="175780"/>
    <s v="MBC"/>
  </r>
  <r>
    <s v="16/4405/FUL"/>
    <x v="0"/>
    <x v="0"/>
    <d v="2017-03-27T00:00:00"/>
    <d v="2020-03-27T00:00:00"/>
    <d v="2017-09-01T00:00:00"/>
    <m/>
    <x v="0"/>
    <s v="Open Market"/>
    <m/>
    <s v="Demolition of an existing 3 bedroom bungalow and erection of a new 4 bedroom two storey dwelling (including loft accommodation) with associated landscaping works)."/>
    <s v="46 Sixth Cross Road_x000d_Twickenham_x000d_TW2 5PB_x000d_"/>
    <s v="TW2 5PB"/>
    <m/>
    <m/>
    <n v="1"/>
    <m/>
    <m/>
    <m/>
    <m/>
    <m/>
    <n v="1"/>
    <m/>
    <m/>
    <m/>
    <m/>
    <n v="1"/>
    <m/>
    <m/>
    <m/>
    <n v="0"/>
    <n v="1"/>
    <n v="0"/>
    <n v="0"/>
    <n v="-1"/>
    <n v="1"/>
    <n v="0"/>
    <n v="0"/>
    <n v="0"/>
    <n v="0"/>
    <n v="0"/>
    <n v="0"/>
    <n v="0"/>
    <n v="0"/>
    <n v="0"/>
    <n v="0"/>
    <n v="0"/>
    <n v="514468"/>
    <n v="172144"/>
    <s v="WET"/>
  </r>
  <r>
    <s v="16/4553/FUL"/>
    <x v="0"/>
    <x v="0"/>
    <d v="2018-05-31T00:00:00"/>
    <d v="2021-05-31T00:00:00"/>
    <m/>
    <m/>
    <x v="2"/>
    <s v="Open Market"/>
    <m/>
    <s v="Demolition of existing buildings on site and erection 2 buildings (two to four-storeys in height), set around outer and inner landscaped courtyards, comprising of 6 townhouses, 35 flats and two commercial units on the High Street frontage (110 sq.m GIA) a"/>
    <s v="63 - 71 High Street_x000d_Hampton Hill_x000d__x000d_"/>
    <s v="TW12 1NH"/>
    <n v="2"/>
    <n v="1"/>
    <m/>
    <m/>
    <m/>
    <m/>
    <m/>
    <m/>
    <n v="3"/>
    <m/>
    <n v="19"/>
    <n v="17"/>
    <n v="5"/>
    <m/>
    <m/>
    <m/>
    <m/>
    <m/>
    <n v="41"/>
    <n v="17"/>
    <n v="16"/>
    <n v="5"/>
    <n v="0"/>
    <n v="0"/>
    <n v="0"/>
    <n v="0"/>
    <n v="0"/>
    <m/>
    <n v="0"/>
    <n v="0"/>
    <n v="0"/>
    <n v="0"/>
    <n v="0"/>
    <n v="0"/>
    <n v="514240"/>
    <n v="170830"/>
    <s v="FHH"/>
  </r>
  <r>
    <s v="16/4587/FUL"/>
    <x v="1"/>
    <x v="0"/>
    <d v="2017-06-27T00:00:00"/>
    <d v="2020-06-27T00:00:00"/>
    <d v="2020-06-02T00:00:00"/>
    <m/>
    <x v="2"/>
    <s v="Open Market"/>
    <m/>
    <s v="Proposed conversion of garden studio to one person residential studio incorporating the extension of depth and height of existing garden studio in order to create a first floor level, with installation of a rooflight to the eastern roofslope and a rooflig"/>
    <s v="24 Christchurch Road_x000d_East Sheen_x000d_London_x000d_SW14 7AA"/>
    <s v="SW14 7AA"/>
    <m/>
    <m/>
    <m/>
    <m/>
    <m/>
    <m/>
    <m/>
    <m/>
    <n v="0"/>
    <m/>
    <n v="1"/>
    <m/>
    <m/>
    <m/>
    <m/>
    <m/>
    <m/>
    <m/>
    <n v="1"/>
    <n v="1"/>
    <n v="0"/>
    <n v="0"/>
    <n v="0"/>
    <n v="0"/>
    <n v="0"/>
    <n v="0"/>
    <n v="0"/>
    <n v="1"/>
    <n v="0"/>
    <n v="1"/>
    <n v="0"/>
    <n v="0"/>
    <n v="0"/>
    <n v="0"/>
    <n v="520283"/>
    <n v="175017"/>
    <s v="EAS"/>
  </r>
  <r>
    <s v="16/4635/FUL"/>
    <x v="0"/>
    <x v="0"/>
    <d v="2017-03-07T00:00:00"/>
    <d v="2020-03-07T00:00:00"/>
    <d v="2020-03-01T00:00:00"/>
    <m/>
    <x v="0"/>
    <s v="Open Market"/>
    <m/>
    <s v="Construction of a three bedroom single storey dwelling with associated hard and soft landscaping, parking and access road (bollard lit)"/>
    <s v="Land Rear Of 12 To 36_x000d_Vincam Close_x000d_Twickenham_x000d__x000d_"/>
    <m/>
    <m/>
    <m/>
    <m/>
    <m/>
    <m/>
    <m/>
    <m/>
    <m/>
    <n v="0"/>
    <m/>
    <m/>
    <m/>
    <n v="1"/>
    <m/>
    <m/>
    <m/>
    <m/>
    <n v="0"/>
    <n v="1"/>
    <n v="0"/>
    <n v="0"/>
    <n v="1"/>
    <n v="0"/>
    <n v="0"/>
    <n v="0"/>
    <n v="0"/>
    <n v="0"/>
    <n v="1"/>
    <n v="0"/>
    <n v="1"/>
    <n v="0"/>
    <n v="0"/>
    <n v="0"/>
    <n v="0"/>
    <n v="513432"/>
    <n v="173849"/>
    <s v="WHI"/>
  </r>
  <r>
    <s v="16/4772/GPD15"/>
    <x v="1"/>
    <x v="1"/>
    <d v="2017-02-24T00:00:00"/>
    <d v="2020-12-21T00:00:00"/>
    <d v="2019-10-07T00:00:00"/>
    <m/>
    <x v="0"/>
    <s v="Open Market"/>
    <m/>
    <s v="Change of use of first floor from B1 office use to C3 residential use comprising 9 units (8 x 1 bed and 1 x 2 bed flats)"/>
    <s v="52 - 64 Heath Road_x000d_Twickenham_x000d__x000d_"/>
    <s v="-"/>
    <m/>
    <m/>
    <m/>
    <m/>
    <m/>
    <m/>
    <m/>
    <m/>
    <n v="0"/>
    <m/>
    <n v="8"/>
    <n v="1"/>
    <m/>
    <m/>
    <m/>
    <m/>
    <m/>
    <m/>
    <n v="9"/>
    <n v="8"/>
    <n v="1"/>
    <n v="0"/>
    <n v="0"/>
    <n v="0"/>
    <n v="0"/>
    <n v="0"/>
    <n v="0"/>
    <n v="9"/>
    <n v="0"/>
    <n v="9"/>
    <n v="0"/>
    <n v="0"/>
    <n v="0"/>
    <n v="0"/>
    <n v="515974"/>
    <n v="173142"/>
    <s v="TWR"/>
  </r>
  <r>
    <s v="16/4890/FUL"/>
    <x v="0"/>
    <x v="0"/>
    <d v="2017-09-08T00:00:00"/>
    <d v="2020-09-08T00:00:00"/>
    <d v="2019-03-30T00:00:00"/>
    <m/>
    <x v="0"/>
    <s v="Open Market"/>
    <m/>
    <s v="Redevelopment of site to provide for a mixed use development of 535m2 of commercial space (B1 (a), (b) and (c) and B8 use) and 20 residential units, together with car parking and landscaping"/>
    <s v="1 - 9 Sandycombe Road Richmond_x000a__x000a_"/>
    <m/>
    <m/>
    <m/>
    <m/>
    <m/>
    <m/>
    <m/>
    <m/>
    <m/>
    <n v="0"/>
    <m/>
    <n v="9"/>
    <n v="7"/>
    <n v="4"/>
    <m/>
    <m/>
    <m/>
    <m/>
    <m/>
    <n v="20"/>
    <n v="9"/>
    <n v="7"/>
    <n v="4"/>
    <n v="0"/>
    <n v="0"/>
    <n v="0"/>
    <n v="0"/>
    <n v="0"/>
    <n v="20"/>
    <n v="0"/>
    <n v="10"/>
    <n v="10"/>
    <n v="0"/>
    <n v="0"/>
    <n v="0"/>
    <n v="519012"/>
    <n v="175761"/>
    <s v="KWA"/>
  </r>
  <r>
    <s v="16/4902/FUL"/>
    <x v="0"/>
    <x v="0"/>
    <d v="2017-06-22T00:00:00"/>
    <d v="2021-11-12T00:00:00"/>
    <m/>
    <m/>
    <x v="0"/>
    <s v="Open Market"/>
    <m/>
    <s v="Construction of a two storey, one bed dwelling-house along with associated cycle storage, car parking and landscaping."/>
    <s v="91 Sheen Road_x000d_Richmond_x000d_TW9 1YJ"/>
    <s v="TW9 1YJ"/>
    <m/>
    <m/>
    <m/>
    <m/>
    <m/>
    <m/>
    <m/>
    <m/>
    <n v="0"/>
    <m/>
    <n v="1"/>
    <m/>
    <m/>
    <m/>
    <m/>
    <m/>
    <m/>
    <m/>
    <n v="1"/>
    <n v="1"/>
    <n v="0"/>
    <n v="0"/>
    <n v="0"/>
    <n v="0"/>
    <n v="0"/>
    <n v="0"/>
    <n v="0"/>
    <n v="1"/>
    <n v="0"/>
    <n v="1"/>
    <n v="0"/>
    <n v="0"/>
    <n v="0"/>
    <n v="0"/>
    <n v="518494"/>
    <n v="175035"/>
    <s v="SRW"/>
  </r>
  <r>
    <s v="17/0164/GPD15"/>
    <x v="1"/>
    <x v="1"/>
    <d v="2017-03-10T00:00:00"/>
    <d v="2020-03-10T00:00:00"/>
    <d v="2018-10-01T00:00:00"/>
    <d v="2019-04-24T00:00:00"/>
    <x v="1"/>
    <s v="Open Market"/>
    <m/>
    <s v="Change of use of ground floor office from B1(a) (Office) to C3 (residential) use to provide 1 no. 1 bed dwelling unit"/>
    <s v="Ground Floor_x000d_101 Holly Road_x000d_Twickenham_x000d_TW1 4HQ_x000d_"/>
    <s v="TW1 4HQ"/>
    <m/>
    <m/>
    <m/>
    <m/>
    <m/>
    <m/>
    <m/>
    <m/>
    <n v="0"/>
    <m/>
    <n v="1"/>
    <m/>
    <m/>
    <m/>
    <m/>
    <m/>
    <m/>
    <m/>
    <n v="1"/>
    <n v="1"/>
    <n v="0"/>
    <n v="0"/>
    <n v="0"/>
    <n v="0"/>
    <n v="0"/>
    <n v="0"/>
    <n v="0"/>
    <n v="1"/>
    <n v="1"/>
    <n v="0"/>
    <n v="0"/>
    <n v="0"/>
    <n v="0"/>
    <n v="0"/>
    <n v="516177"/>
    <n v="173221"/>
    <s v="TWR"/>
  </r>
  <r>
    <s v="17/0315/FUL"/>
    <x v="3"/>
    <x v="0"/>
    <d v="2018-06-12T00:00:00"/>
    <d v="2021-06-12T00:00:00"/>
    <m/>
    <m/>
    <x v="2"/>
    <s v="Open Market"/>
    <m/>
    <s v="Part change of use of ground and first floor from B1 office use to C3  residential use to provide 2 x 2 bedroom duplex units.  Alterations and extension to facilitate the provision of additional B1 office use and C3 residential use at second floor level ("/>
    <s v="Willoughby House_x000d_439 Richmond Road_x000d_Twickenham_x000d_TW1 2AG_x000d_"/>
    <s v="TW1 2AG"/>
    <m/>
    <m/>
    <m/>
    <m/>
    <m/>
    <m/>
    <m/>
    <m/>
    <n v="0"/>
    <m/>
    <n v="3"/>
    <n v="1"/>
    <m/>
    <m/>
    <m/>
    <m/>
    <m/>
    <m/>
    <n v="4"/>
    <n v="3"/>
    <n v="1"/>
    <n v="0"/>
    <n v="0"/>
    <n v="0"/>
    <n v="0"/>
    <n v="0"/>
    <n v="0"/>
    <n v="4"/>
    <n v="0"/>
    <n v="0"/>
    <n v="1"/>
    <n v="1"/>
    <n v="1"/>
    <n v="1"/>
    <n v="517591"/>
    <n v="174434"/>
    <s v="TWR"/>
  </r>
  <r>
    <s v="17/0323/FUL"/>
    <x v="0"/>
    <x v="0"/>
    <d v="2018-03-22T00:00:00"/>
    <d v="2021-03-23T00:00:00"/>
    <d v="2020-03-31T00:00:00"/>
    <m/>
    <x v="0"/>
    <s v="Open Market"/>
    <m/>
    <s v="Erection of a three-storey building to provide  4 two-bedroom residential units (Class C3) separate refuse facilities and altered parking layout."/>
    <s v="Courtyard Apartments_x000d_70B Hampton Road_x000d_Teddington_x000d__x000d_"/>
    <s v="TW11 0JX"/>
    <m/>
    <m/>
    <m/>
    <m/>
    <m/>
    <m/>
    <m/>
    <m/>
    <n v="0"/>
    <m/>
    <m/>
    <n v="4"/>
    <m/>
    <m/>
    <m/>
    <m/>
    <m/>
    <m/>
    <n v="4"/>
    <n v="0"/>
    <n v="4"/>
    <n v="0"/>
    <n v="0"/>
    <n v="0"/>
    <n v="0"/>
    <n v="0"/>
    <n v="0"/>
    <n v="4"/>
    <n v="0"/>
    <n v="4"/>
    <n v="0"/>
    <n v="0"/>
    <n v="0"/>
    <n v="0"/>
    <n v="514687"/>
    <n v="171290"/>
    <s v="FHH"/>
  </r>
  <r>
    <s v="17/0330/FUL"/>
    <x v="0"/>
    <x v="0"/>
    <d v="2017-08-07T00:00:00"/>
    <d v="2020-08-07T00:00:00"/>
    <d v="2018-03-20T00:00:00"/>
    <m/>
    <x v="0"/>
    <s v="Open Market"/>
    <m/>
    <s v="1 no. 2 storey 6-bedroom dwellinghouse with rooms in the roof and 1 no. one storey with basement 5-bedroom dwelling house (following demolition of existing dwelling at No.58 Munster Road), and associated refuse/recycling store, cycle parking and parking a"/>
    <s v="58 Munster Road_x000d_Teddington_x000d_TW11 9LL"/>
    <s v="TW11 9LL"/>
    <m/>
    <m/>
    <m/>
    <n v="1"/>
    <m/>
    <m/>
    <m/>
    <m/>
    <n v="1"/>
    <m/>
    <m/>
    <m/>
    <m/>
    <m/>
    <n v="1"/>
    <n v="1"/>
    <m/>
    <m/>
    <n v="2"/>
    <n v="0"/>
    <n v="0"/>
    <n v="0"/>
    <n v="-1"/>
    <n v="1"/>
    <n v="1"/>
    <n v="0"/>
    <n v="0"/>
    <n v="1"/>
    <n v="0"/>
    <n v="1"/>
    <n v="0"/>
    <n v="0"/>
    <n v="0"/>
    <n v="0"/>
    <n v="517123"/>
    <n v="170663"/>
    <s v="HWI"/>
  </r>
  <r>
    <s v="17/0341/GPD13"/>
    <x v="1"/>
    <x v="1"/>
    <d v="2017-04-24T00:00:00"/>
    <d v="2020-04-24T00:00:00"/>
    <m/>
    <m/>
    <x v="2"/>
    <s v="Open Market"/>
    <m/>
    <s v="Change of use from retail (Use Class A1) to 1 residential unit (Use Class C3) with associated cycle and refuse provision."/>
    <s v="Teddington Garden Centre_x000d_Station Road_x000d_Teddington_x000d_TW11 9AA_x000d_"/>
    <s v="TW11 9AA"/>
    <m/>
    <m/>
    <m/>
    <m/>
    <m/>
    <m/>
    <m/>
    <m/>
    <n v="0"/>
    <m/>
    <m/>
    <m/>
    <n v="1"/>
    <m/>
    <m/>
    <m/>
    <m/>
    <m/>
    <n v="1"/>
    <n v="0"/>
    <n v="0"/>
    <n v="1"/>
    <n v="0"/>
    <n v="0"/>
    <n v="0"/>
    <n v="0"/>
    <n v="0"/>
    <n v="1"/>
    <n v="0"/>
    <n v="0"/>
    <n v="0.25"/>
    <n v="0.25"/>
    <n v="0.25"/>
    <n v="0.25"/>
    <n v="516015"/>
    <n v="170858"/>
    <s v="TED"/>
  </r>
  <r>
    <s v="17/0346/FUL"/>
    <x v="2"/>
    <x v="0"/>
    <d v="2017-08-31T00:00:00"/>
    <d v="2020-08-31T00:00:00"/>
    <m/>
    <m/>
    <x v="2"/>
    <s v="Open Market"/>
    <m/>
    <s v="Subdivision of house (C3) to form 2 no. 2-bed flats (C3), ground floor infill side extension, to the rear of property, with windows to north elevation and hip to gable roof extension, rear facing dormer, including 2 No. front facing rooflights, following"/>
    <s v="49 Manor Road_x000d_Richmond_x000d_TW9 1YA"/>
    <s v="TW9 1YA"/>
    <m/>
    <m/>
    <m/>
    <n v="1"/>
    <m/>
    <m/>
    <m/>
    <m/>
    <n v="1"/>
    <m/>
    <m/>
    <n v="2"/>
    <m/>
    <m/>
    <m/>
    <m/>
    <m/>
    <m/>
    <n v="2"/>
    <n v="0"/>
    <n v="2"/>
    <n v="0"/>
    <n v="-1"/>
    <n v="0"/>
    <n v="0"/>
    <n v="0"/>
    <n v="0"/>
    <n v="1"/>
    <n v="0"/>
    <n v="0"/>
    <n v="0.25"/>
    <n v="0.25"/>
    <n v="0.25"/>
    <n v="0.25"/>
    <n v="519014"/>
    <n v="175279"/>
    <s v="NRW"/>
  </r>
  <r>
    <s v="17/0396/FUL"/>
    <x v="0"/>
    <x v="0"/>
    <d v="2017-06-05T00:00:00"/>
    <d v="2020-06-05T00:00:00"/>
    <d v="2019-02-01T00:00:00"/>
    <d v="2020-03-23T00:00:00"/>
    <x v="1"/>
    <s v="Affordable Rent"/>
    <m/>
    <s v="Demolition of existing garages and creation of 3 x 1bed 2person flats and 1 x 2bed 3-person bungalow with associated parking and landscaping."/>
    <s v="Garage Site_x000d_Craig Road_x000d_Ham_x000d__x000d_"/>
    <s v="TW10"/>
    <m/>
    <m/>
    <m/>
    <m/>
    <m/>
    <m/>
    <m/>
    <m/>
    <n v="0"/>
    <s v="Y"/>
    <n v="3"/>
    <n v="1"/>
    <m/>
    <m/>
    <m/>
    <m/>
    <m/>
    <n v="4"/>
    <n v="4"/>
    <n v="3"/>
    <n v="1"/>
    <n v="0"/>
    <n v="0"/>
    <n v="0"/>
    <n v="0"/>
    <n v="0"/>
    <n v="0"/>
    <n v="4"/>
    <n v="0"/>
    <n v="0"/>
    <n v="0"/>
    <n v="0"/>
    <n v="0"/>
    <n v="0"/>
    <n v="517438"/>
    <n v="171815"/>
    <m/>
  </r>
  <r>
    <s v="17/0460/FUL"/>
    <x v="2"/>
    <x v="0"/>
    <d v="2017-07-14T00:00:00"/>
    <d v="2020-07-14T00:00:00"/>
    <m/>
    <d v="2020-03-31T00:00:00"/>
    <x v="1"/>
    <s v="Open Market"/>
    <m/>
    <s v="Reversion of 4no. flats to a single family dwellinghouse."/>
    <s v="45 Castelnau_x000d_Barnes_x000d_London_x000d_SW13 9RT"/>
    <s v="SW13 9RT"/>
    <n v="3"/>
    <m/>
    <m/>
    <m/>
    <n v="1"/>
    <m/>
    <m/>
    <m/>
    <n v="4"/>
    <m/>
    <m/>
    <m/>
    <m/>
    <m/>
    <m/>
    <m/>
    <n v="1"/>
    <m/>
    <n v="1"/>
    <n v="-3"/>
    <n v="0"/>
    <n v="0"/>
    <n v="0"/>
    <n v="-1"/>
    <n v="0"/>
    <n v="1"/>
    <n v="0"/>
    <n v="-3"/>
    <n v="-3"/>
    <n v="0"/>
    <n v="0"/>
    <n v="0"/>
    <n v="0"/>
    <n v="0"/>
    <n v="522418"/>
    <n v="176934"/>
    <s v="BAR"/>
  </r>
  <r>
    <s v="17/0600/FUL"/>
    <x v="1"/>
    <x v="0"/>
    <d v="2018-01-19T00:00:00"/>
    <d v="2021-01-19T00:00:00"/>
    <m/>
    <m/>
    <x v="2"/>
    <s v="Open Market"/>
    <m/>
    <s v="Change of use from existing open hall (D1) into 2 x residential apartments (C3). _x000d_"/>
    <s v="2-4 _x000d_Heath Road_x000d_Twickenham_x000d_TW1 4BZ"/>
    <s v="TW1 4BZ"/>
    <m/>
    <m/>
    <m/>
    <m/>
    <m/>
    <m/>
    <m/>
    <m/>
    <n v="0"/>
    <m/>
    <n v="2"/>
    <m/>
    <m/>
    <m/>
    <m/>
    <m/>
    <m/>
    <m/>
    <n v="2"/>
    <n v="2"/>
    <n v="0"/>
    <n v="0"/>
    <n v="0"/>
    <n v="0"/>
    <n v="0"/>
    <n v="0"/>
    <n v="0"/>
    <n v="2"/>
    <n v="0"/>
    <n v="0"/>
    <n v="0.5"/>
    <n v="0.5"/>
    <n v="0.5"/>
    <n v="0.5"/>
    <n v="516126"/>
    <n v="173185"/>
    <s v="TWR"/>
  </r>
  <r>
    <s v="17/0733/FUL"/>
    <x v="2"/>
    <x v="0"/>
    <d v="2017-09-13T00:00:00"/>
    <d v="2020-09-13T00:00:00"/>
    <m/>
    <d v="2020-03-18T00:00:00"/>
    <x v="1"/>
    <s v="Open Market"/>
    <m/>
    <s v="Alterations incorporating rear dormer, rooflights to front roofslope and external stairs to rear.  Alterations to create a 1-bed flat on the first floor, a 2-bed duplex flat on the second and third floor roof extension. Division of the rear roof terrace w"/>
    <s v="26 Colston Road_x000d_East Sheen_x000d_London_x000d_SW14 7PG"/>
    <s v="SW14 7PG"/>
    <m/>
    <m/>
    <n v="1"/>
    <m/>
    <m/>
    <m/>
    <m/>
    <m/>
    <n v="1"/>
    <m/>
    <n v="1"/>
    <n v="1"/>
    <m/>
    <m/>
    <m/>
    <m/>
    <m/>
    <m/>
    <n v="2"/>
    <n v="1"/>
    <n v="1"/>
    <n v="-1"/>
    <n v="0"/>
    <n v="0"/>
    <n v="0"/>
    <n v="0"/>
    <n v="0"/>
    <n v="1"/>
    <n v="1"/>
    <n v="0"/>
    <n v="0"/>
    <n v="0"/>
    <n v="0"/>
    <n v="0"/>
    <n v="520325"/>
    <n v="175316"/>
    <s v="EAS"/>
  </r>
  <r>
    <s v="17/0788/FUL"/>
    <x v="0"/>
    <x v="0"/>
    <d v="2017-11-17T00:00:00"/>
    <d v="2021-01-08T00:00:00"/>
    <m/>
    <m/>
    <x v="2"/>
    <s v="Open Market"/>
    <m/>
    <s v="Demolition of lock up garages to provide 1 no. detached 4 bedroom dwellinghouse with associated parking, cycle and refuse stores, new boundary fence and hard and soft landscaping."/>
    <s v="High Wigsell_x000d_35 Twickenham Road_x000d_Teddington_x000d__x000d_"/>
    <s v="TW11"/>
    <m/>
    <m/>
    <m/>
    <m/>
    <m/>
    <m/>
    <m/>
    <m/>
    <n v="0"/>
    <m/>
    <m/>
    <m/>
    <m/>
    <n v="1"/>
    <m/>
    <m/>
    <m/>
    <m/>
    <n v="1"/>
    <n v="0"/>
    <n v="0"/>
    <n v="0"/>
    <n v="1"/>
    <n v="0"/>
    <n v="0"/>
    <n v="0"/>
    <n v="0"/>
    <n v="1"/>
    <n v="0"/>
    <n v="0"/>
    <n v="0.25"/>
    <n v="0.25"/>
    <n v="0.25"/>
    <n v="0.25"/>
    <n v="516399"/>
    <n v="171470"/>
    <s v="TED"/>
  </r>
  <r>
    <s v="17/0798/FUL"/>
    <x v="0"/>
    <x v="0"/>
    <d v="2017-12-01T00:00:00"/>
    <d v="2020-12-01T00:00:00"/>
    <m/>
    <m/>
    <x v="2"/>
    <s v="Open Market"/>
    <m/>
    <s v="Demolition of the existing detached bungalow and all outbuildings on site together with infill of the existing ponds to facilitate the construction of a pair of four bedroom semi-detached houses with associated boundary treatment, car parking, bin storage"/>
    <s v="25 Cedar Avenue_x000d_Twickenham_x000d_TW2 7HD"/>
    <s v="TW2 7HD"/>
    <m/>
    <m/>
    <m/>
    <n v="1"/>
    <m/>
    <m/>
    <m/>
    <m/>
    <n v="1"/>
    <m/>
    <m/>
    <m/>
    <m/>
    <n v="2"/>
    <m/>
    <m/>
    <m/>
    <m/>
    <n v="2"/>
    <n v="0"/>
    <n v="0"/>
    <n v="0"/>
    <n v="1"/>
    <n v="0"/>
    <n v="0"/>
    <n v="0"/>
    <n v="0"/>
    <n v="1"/>
    <n v="0"/>
    <n v="0"/>
    <n v="0.25"/>
    <n v="0.25"/>
    <n v="0.25"/>
    <n v="0.25"/>
    <n v="514058"/>
    <n v="174409"/>
    <s v="WHI"/>
  </r>
  <r>
    <s v="17/0956/FUL"/>
    <x v="0"/>
    <x v="0"/>
    <d v="2017-09-14T00:00:00"/>
    <d v="2020-09-14T00:00:00"/>
    <d v="2019-01-14T00:00:00"/>
    <d v="2020-02-20T00:00:00"/>
    <x v="1"/>
    <s v="Open Market"/>
    <m/>
    <s v="Proposed demolition of existing buildings and erection of residential-led mixed-use development and associated works."/>
    <s v="Rear Of_x000d_74 Church Road_x000d_Barnes_x000d_London_x000d_SW13 0DQ_x000d_"/>
    <s v="SW13 0DQ"/>
    <m/>
    <m/>
    <m/>
    <m/>
    <m/>
    <m/>
    <m/>
    <m/>
    <n v="0"/>
    <m/>
    <n v="2"/>
    <n v="4"/>
    <m/>
    <m/>
    <m/>
    <m/>
    <m/>
    <m/>
    <n v="6"/>
    <n v="2"/>
    <n v="4"/>
    <n v="0"/>
    <n v="0"/>
    <n v="0"/>
    <n v="0"/>
    <n v="0"/>
    <n v="0"/>
    <n v="6"/>
    <n v="6"/>
    <n v="0"/>
    <n v="0"/>
    <n v="0"/>
    <n v="0"/>
    <n v="0"/>
    <n v="522302"/>
    <n v="176537"/>
    <s v="BAR"/>
  </r>
  <r>
    <s v="17/1033/FUL"/>
    <x v="0"/>
    <x v="0"/>
    <d v="2017-09-19T00:00:00"/>
    <d v="2021-05-23T00:00:00"/>
    <m/>
    <m/>
    <x v="2"/>
    <s v="Open Market"/>
    <m/>
    <s v="Demolition of Lockcorp House; erection of a part four, part five-storey building comprising  9 no. student cluster flats (49 study/bedrooms in total); three car parking spaces including one disabled space, ancillary cycle and refuse storage and landscapin"/>
    <s v="Lockcorp House _x000a_75 Norcutt Road_x000a_Twickenham_x000a_TW2 6SR"/>
    <s v="TW2 6SR"/>
    <m/>
    <m/>
    <m/>
    <m/>
    <m/>
    <m/>
    <m/>
    <m/>
    <n v="0"/>
    <m/>
    <m/>
    <m/>
    <m/>
    <n v="1"/>
    <n v="3"/>
    <n v="5"/>
    <m/>
    <m/>
    <n v="9"/>
    <n v="0"/>
    <n v="0"/>
    <n v="0"/>
    <n v="1"/>
    <n v="3"/>
    <n v="5"/>
    <n v="0"/>
    <n v="0"/>
    <n v="9"/>
    <n v="0"/>
    <n v="0"/>
    <n v="2.25"/>
    <n v="2.25"/>
    <n v="2.25"/>
    <n v="2.25"/>
    <n v="515337"/>
    <n v="173383"/>
    <s v="SOT"/>
  </r>
  <r>
    <s v="17/1139/GPD15"/>
    <x v="1"/>
    <x v="1"/>
    <d v="2017-05-31T00:00:00"/>
    <d v="2020-05-31T00:00:00"/>
    <m/>
    <m/>
    <x v="2"/>
    <s v="Open Market"/>
    <m/>
    <s v="Change of use of property from B1a (office use) to C3 (residential) to provide 1 no. 4 bedroom dwellinghouse"/>
    <s v="108 Sherland Road Twickenham "/>
    <s v="TW1 4HD"/>
    <m/>
    <m/>
    <m/>
    <m/>
    <m/>
    <m/>
    <m/>
    <m/>
    <n v="0"/>
    <m/>
    <m/>
    <m/>
    <m/>
    <n v="1"/>
    <m/>
    <m/>
    <m/>
    <m/>
    <n v="1"/>
    <n v="0"/>
    <n v="0"/>
    <n v="0"/>
    <n v="1"/>
    <n v="0"/>
    <n v="0"/>
    <n v="0"/>
    <n v="0"/>
    <n v="1"/>
    <n v="0"/>
    <n v="0.33333333333333331"/>
    <n v="0.33333333333333331"/>
    <n v="0.33333333333333331"/>
    <n v="0"/>
    <n v="0"/>
    <n v="516024"/>
    <n v="173277"/>
    <s v="TWR"/>
  </r>
  <r>
    <s v="17/1207/FUL"/>
    <x v="0"/>
    <x v="0"/>
    <d v="2017-10-24T00:00:00"/>
    <d v="2020-10-24T00:00:00"/>
    <d v="2018-10-01T00:00:00"/>
    <d v="2019-11-18T00:00:00"/>
    <x v="1"/>
    <s v="Open Market"/>
    <m/>
    <s v="Redevelopment comprising ground floor Change of Use from MOT garage (B2) to a Dental Surgery (D1) and Office (B1); and replacement (over) of 1 no. 2-bed flat with 3 no. 2-bed flats; and associated landscaping."/>
    <s v="12 Princes Road_x000d_Kew_x000d_Richmond_x000d_TW9 3HP_x000d_"/>
    <s v="TW9 3HP"/>
    <m/>
    <n v="1"/>
    <m/>
    <m/>
    <m/>
    <m/>
    <m/>
    <m/>
    <n v="1"/>
    <m/>
    <m/>
    <n v="3"/>
    <m/>
    <m/>
    <m/>
    <m/>
    <m/>
    <m/>
    <n v="3"/>
    <n v="0"/>
    <n v="2"/>
    <n v="0"/>
    <n v="0"/>
    <n v="0"/>
    <n v="0"/>
    <n v="0"/>
    <n v="0"/>
    <n v="2"/>
    <n v="2"/>
    <n v="0"/>
    <n v="0"/>
    <n v="0"/>
    <n v="0"/>
    <n v="0"/>
    <n v="518953"/>
    <n v="176997"/>
    <s v="KWA"/>
  </r>
  <r>
    <s v="17/1285/GPD15"/>
    <x v="1"/>
    <x v="1"/>
    <d v="2017-05-26T00:00:00"/>
    <d v="2021-12-08T00:00:00"/>
    <d v="2020-01-13T00:00:00"/>
    <m/>
    <x v="0"/>
    <s v="Open Market"/>
    <m/>
    <s v="Change of use from B1 office to C3 residential."/>
    <s v="First Floor_x000d_300 - 302 Sandycombe Road_x000d_Richmond_x000d__x000d_"/>
    <s v="TW9 3NG"/>
    <m/>
    <m/>
    <m/>
    <m/>
    <m/>
    <m/>
    <m/>
    <m/>
    <n v="0"/>
    <m/>
    <m/>
    <n v="2"/>
    <m/>
    <m/>
    <m/>
    <m/>
    <m/>
    <m/>
    <n v="2"/>
    <n v="0"/>
    <n v="2"/>
    <n v="0"/>
    <n v="0"/>
    <n v="0"/>
    <n v="0"/>
    <n v="0"/>
    <n v="0"/>
    <n v="2"/>
    <n v="0"/>
    <n v="2"/>
    <n v="0"/>
    <n v="0"/>
    <n v="0"/>
    <n v="0"/>
    <n v="519061"/>
    <n v="176662"/>
    <s v="KWA"/>
  </r>
  <r>
    <s v="17/1286/VRC"/>
    <x v="0"/>
    <x v="0"/>
    <d v="2017-10-05T00:00:00"/>
    <d v="2017-12-09T00:00:00"/>
    <d v="2017-10-05T00:00:00"/>
    <d v="2019-08-19T00:00:00"/>
    <x v="1"/>
    <s v="Affordable Rent"/>
    <m/>
    <s v="Variation of approved drawing nos attached to 14/0914/FUL to allow for the development of Block B as two blocks and an increase in the overall number of units from 220 to 238 and minor changes to the riverside walkway._x000d_To allow changes to the internal lay"/>
    <s v="1 - 13 Ecko House &amp;  Flats 1 - 3, 13 Broom Road, Teddington Studios, Broom Road, Teddington"/>
    <s v="TW11"/>
    <m/>
    <m/>
    <m/>
    <m/>
    <m/>
    <m/>
    <m/>
    <m/>
    <n v="0"/>
    <s v="Y"/>
    <n v="4"/>
    <n v="11"/>
    <m/>
    <m/>
    <m/>
    <m/>
    <m/>
    <n v="15"/>
    <n v="15"/>
    <n v="4"/>
    <n v="11"/>
    <n v="0"/>
    <n v="0"/>
    <n v="0"/>
    <n v="0"/>
    <n v="0"/>
    <n v="0"/>
    <n v="15"/>
    <n v="15"/>
    <n v="0"/>
    <n v="0"/>
    <n v="0"/>
    <n v="0"/>
    <n v="0"/>
    <n v="516802"/>
    <n v="171333"/>
    <s v="TED"/>
  </r>
  <r>
    <s v="17/1286/VRC"/>
    <x v="0"/>
    <x v="0"/>
    <d v="2017-10-05T00:00:00"/>
    <d v="2017-12-09T00:00:00"/>
    <d v="2017-10-05T00:00:00"/>
    <d v="2019-12-06T00:00:00"/>
    <x v="1"/>
    <s v="Open Market"/>
    <m/>
    <s v="Variation of approved drawing nos attached to 14/0914/FUL to allow for the development of Block B as two blocks and an increase in the overall number of units from 220 to 238 and minor changes to the riverside walkway._x000d_To allow changes to the internal lay"/>
    <s v="1 - 94 Camera House, (5 Pinewood Gardens), Teddington Studios, Broom Road, Teddington"/>
    <s v="TW11"/>
    <m/>
    <m/>
    <m/>
    <m/>
    <m/>
    <m/>
    <m/>
    <m/>
    <n v="0"/>
    <m/>
    <n v="15"/>
    <n v="55"/>
    <n v="23"/>
    <n v="0"/>
    <m/>
    <m/>
    <m/>
    <m/>
    <n v="93"/>
    <n v="15"/>
    <n v="55"/>
    <n v="23"/>
    <n v="0"/>
    <n v="0"/>
    <n v="0"/>
    <n v="0"/>
    <n v="0"/>
    <n v="93"/>
    <n v="93"/>
    <n v="0"/>
    <n v="0"/>
    <n v="0"/>
    <n v="0"/>
    <n v="0"/>
    <n v="516802"/>
    <n v="171333"/>
    <s v="TED"/>
  </r>
  <r>
    <s v="17/1286/VRC"/>
    <x v="0"/>
    <x v="0"/>
    <d v="2017-10-05T00:00:00"/>
    <d v="2017-12-09T00:00:00"/>
    <d v="2017-10-05T00:00:00"/>
    <d v="2019-04-26T00:00:00"/>
    <x v="1"/>
    <s v="Open Market"/>
    <m/>
    <s v="Variation of approved drawing nos attached to 14/0914/FUL to allow for the development of Block B as two blocks and an increase in the overall number of units from 220 to 238 and minor changes to the riverside walkway._x000d_To allow changes to the internal lay"/>
    <s v="Haymarket House, Teddington Studios, Broom Road, Teddington_x000a__x000a_"/>
    <s v="TW11"/>
    <m/>
    <m/>
    <m/>
    <m/>
    <m/>
    <m/>
    <m/>
    <m/>
    <n v="0"/>
    <m/>
    <n v="8"/>
    <n v="10"/>
    <n v="29"/>
    <m/>
    <m/>
    <m/>
    <m/>
    <m/>
    <n v="47"/>
    <n v="8"/>
    <n v="10"/>
    <n v="29"/>
    <n v="0"/>
    <n v="0"/>
    <n v="0"/>
    <n v="0"/>
    <n v="0"/>
    <n v="47"/>
    <n v="47"/>
    <n v="0"/>
    <n v="0"/>
    <n v="0"/>
    <n v="0"/>
    <n v="0"/>
    <n v="516802"/>
    <n v="171333"/>
    <s v="TED"/>
  </r>
  <r>
    <s v="17/1286/VRC"/>
    <x v="0"/>
    <x v="0"/>
    <d v="2017-10-05T00:00:00"/>
    <d v="2017-12-09T00:00:00"/>
    <d v="2017-10-05T00:00:00"/>
    <d v="2020-05-15T00:00:00"/>
    <x v="0"/>
    <s v="Open Market"/>
    <m/>
    <s v="Variation of approved drawing nos attached to 14/0914/FUL to allow for the development of Block B as two blocks and an increase in the overall number of units from 220 to 238 and minor changes to the riverside walkway._x000d_To allow changes to the internal lay"/>
    <s v="7 - 11 Broom Road, Teddington Studios, Broom Road, Teddington_x000a__x000a_"/>
    <s v="TW11"/>
    <m/>
    <m/>
    <m/>
    <m/>
    <m/>
    <m/>
    <m/>
    <m/>
    <n v="0"/>
    <m/>
    <m/>
    <m/>
    <m/>
    <n v="6"/>
    <m/>
    <m/>
    <m/>
    <m/>
    <n v="6"/>
    <n v="0"/>
    <n v="0"/>
    <n v="0"/>
    <n v="6"/>
    <n v="0"/>
    <n v="0"/>
    <n v="0"/>
    <n v="0"/>
    <n v="6"/>
    <n v="0"/>
    <n v="6"/>
    <n v="0"/>
    <n v="0"/>
    <n v="0"/>
    <n v="0"/>
    <n v="516802"/>
    <n v="171333"/>
    <s v="TED"/>
  </r>
  <r>
    <s v="17/1390/FUL"/>
    <x v="0"/>
    <x v="0"/>
    <d v="2018-11-15T00:00:00"/>
    <d v="2022-05-14T00:00:00"/>
    <m/>
    <m/>
    <x v="2"/>
    <s v="Open Market"/>
    <m/>
    <s v="Demolition of builders storage building and erection of one bedroomed  2 storey detached dwellinghouse with basement."/>
    <s v="Land Adjacent To No 1_x000d_South Western Road_x000d_Twickenham_x000d__x000d_"/>
    <s v="TW1 1LG"/>
    <m/>
    <m/>
    <m/>
    <m/>
    <m/>
    <m/>
    <m/>
    <m/>
    <n v="0"/>
    <m/>
    <n v="1"/>
    <m/>
    <m/>
    <m/>
    <m/>
    <m/>
    <m/>
    <m/>
    <n v="1"/>
    <n v="1"/>
    <n v="0"/>
    <n v="0"/>
    <n v="0"/>
    <n v="0"/>
    <n v="0"/>
    <n v="0"/>
    <n v="0"/>
    <n v="1"/>
    <n v="0"/>
    <n v="0"/>
    <n v="0.25"/>
    <n v="0.25"/>
    <n v="0.25"/>
    <n v="0.25"/>
    <n v="516598"/>
    <n v="174330"/>
    <s v="STM"/>
  </r>
  <r>
    <s v="17/1453/FUL"/>
    <x v="1"/>
    <x v="0"/>
    <d v="2018-04-24T00:00:00"/>
    <d v="2021-04-24T00:00:00"/>
    <d v="2019-10-03T00:00:00"/>
    <m/>
    <x v="0"/>
    <s v="Open Market"/>
    <m/>
    <s v="Change of use of premises to live/work unit (mixed C3/B1(c) (sui generis)).  First floor extension. Erection of timber screening to existing roof terrace. Alterations to existing elevations."/>
    <s v="100 Colne Road_x000d_Twickenham_x000d_TW2 6QE_x000d_"/>
    <s v="TW2 6QE"/>
    <m/>
    <m/>
    <m/>
    <m/>
    <m/>
    <m/>
    <m/>
    <m/>
    <n v="0"/>
    <m/>
    <n v="1"/>
    <m/>
    <m/>
    <m/>
    <m/>
    <m/>
    <m/>
    <m/>
    <n v="1"/>
    <n v="1"/>
    <n v="0"/>
    <n v="0"/>
    <n v="0"/>
    <n v="0"/>
    <n v="0"/>
    <n v="0"/>
    <n v="0"/>
    <n v="1"/>
    <n v="0"/>
    <n v="1"/>
    <n v="0"/>
    <n v="0"/>
    <n v="0"/>
    <n v="0"/>
    <n v="515313"/>
    <n v="173179"/>
    <s v="SOT"/>
  </r>
  <r>
    <s v="17/1550/FUL"/>
    <x v="0"/>
    <x v="0"/>
    <d v="2018-07-09T00:00:00"/>
    <d v="2021-07-09T00:00:00"/>
    <m/>
    <m/>
    <x v="2"/>
    <s v="Open Market"/>
    <m/>
    <s v="Demolition of existing building and erection of part two storey/part four storey building to provide 9 residential flats (6 x one bed, 3 x two bed) and new basement level to facilitate provision of underground parking and associated hard and soft landscap"/>
    <s v="The Firs_x000d_Church Grove_x000d_Hampton Wick_x000d_Kingston Upon Thames_x000d_KT1 4AL_x000d_"/>
    <s v="KT1 4AL"/>
    <m/>
    <m/>
    <n v="1"/>
    <m/>
    <m/>
    <m/>
    <m/>
    <m/>
    <n v="1"/>
    <m/>
    <n v="6"/>
    <n v="3"/>
    <m/>
    <m/>
    <m/>
    <m/>
    <m/>
    <m/>
    <n v="9"/>
    <n v="6"/>
    <n v="3"/>
    <n v="-1"/>
    <n v="0"/>
    <n v="0"/>
    <n v="0"/>
    <n v="0"/>
    <n v="0"/>
    <n v="8"/>
    <n v="0"/>
    <n v="0"/>
    <n v="2"/>
    <n v="2"/>
    <n v="2"/>
    <n v="2"/>
    <n v="517393"/>
    <n v="169491"/>
    <s v="HWI"/>
  </r>
  <r>
    <s v="17/1621/FUL"/>
    <x v="1"/>
    <x v="0"/>
    <d v="2017-10-09T00:00:00"/>
    <d v="2021-04-03T00:00:00"/>
    <d v="2019-09-05T00:00:00"/>
    <d v="2019-10-29T00:00:00"/>
    <x v="1"/>
    <s v="Open Market"/>
    <m/>
    <s v="Conversion of First Floor Offices (B1) to Residential (C3) and Remodelling of Second Floor Flat."/>
    <s v="3 Union Court_x000d_Sheen Road_x000d_Richmond_x000d__x000d_"/>
    <s v="TW9"/>
    <m/>
    <m/>
    <m/>
    <m/>
    <m/>
    <m/>
    <m/>
    <m/>
    <n v="0"/>
    <m/>
    <n v="1"/>
    <m/>
    <m/>
    <m/>
    <m/>
    <m/>
    <m/>
    <m/>
    <n v="1"/>
    <n v="1"/>
    <n v="0"/>
    <n v="0"/>
    <n v="0"/>
    <n v="0"/>
    <n v="0"/>
    <n v="0"/>
    <n v="0"/>
    <n v="1"/>
    <n v="1"/>
    <n v="0"/>
    <n v="0"/>
    <n v="0"/>
    <n v="0"/>
    <n v="0"/>
    <n v="518053"/>
    <n v="174903"/>
    <s v="SRW"/>
  </r>
  <r>
    <s v="17/1782/FUL"/>
    <x v="0"/>
    <x v="0"/>
    <d v="2019-01-14T00:00:00"/>
    <d v="2022-01-14T00:00:00"/>
    <m/>
    <m/>
    <x v="2"/>
    <s v="Open Market"/>
    <m/>
    <s v="Demolition of existing two-storey detached dwelling with basement, and construction of new three-storey detached dwelling with basement."/>
    <s v="8 Atbara Road_x000d_Teddington_x000d_TW11 9PD"/>
    <s v="TW11 9PD"/>
    <m/>
    <n v="1"/>
    <m/>
    <m/>
    <m/>
    <m/>
    <m/>
    <m/>
    <n v="1"/>
    <m/>
    <m/>
    <m/>
    <m/>
    <m/>
    <n v="1"/>
    <m/>
    <m/>
    <m/>
    <n v="1"/>
    <n v="0"/>
    <n v="-1"/>
    <n v="0"/>
    <n v="0"/>
    <n v="1"/>
    <n v="0"/>
    <n v="0"/>
    <n v="0"/>
    <n v="0"/>
    <n v="0"/>
    <n v="0"/>
    <n v="0"/>
    <n v="0"/>
    <n v="0"/>
    <n v="0"/>
    <n v="516874"/>
    <n v="170756"/>
    <s v="HWI"/>
  </r>
  <r>
    <s v="17/1937/FUL"/>
    <x v="1"/>
    <x v="0"/>
    <d v="2018-09-13T00:00:00"/>
    <d v="2021-09-13T00:00:00"/>
    <d v="2019-10-01T00:00:00"/>
    <m/>
    <x v="0"/>
    <s v="Open Market"/>
    <m/>
    <s v="Demolition of the existing coach houses to allow for the erection of two dwellinghouses (1x 2b 4p and 1x 2b 3p) with internal cycle and refuse/recycle storages."/>
    <s v="2 - 3 Stable Mews_x000d_Twickenham_x000d__x000d_"/>
    <s v="TW1 4DN"/>
    <m/>
    <m/>
    <m/>
    <m/>
    <m/>
    <m/>
    <m/>
    <m/>
    <n v="0"/>
    <m/>
    <m/>
    <n v="2"/>
    <m/>
    <m/>
    <m/>
    <m/>
    <m/>
    <m/>
    <n v="2"/>
    <n v="0"/>
    <n v="2"/>
    <n v="0"/>
    <n v="0"/>
    <n v="0"/>
    <n v="0"/>
    <n v="0"/>
    <n v="0"/>
    <n v="2"/>
    <n v="0"/>
    <n v="2"/>
    <n v="0"/>
    <n v="0"/>
    <n v="0"/>
    <n v="0"/>
    <n v="515790"/>
    <n v="173166"/>
    <s v="SOT"/>
  </r>
  <r>
    <s v="17/1996/FUL"/>
    <x v="0"/>
    <x v="0"/>
    <d v="2017-11-28T00:00:00"/>
    <d v="2020-11-28T00:00:00"/>
    <d v="2019-02-01T00:00:00"/>
    <m/>
    <x v="0"/>
    <s v="Open Market"/>
    <m/>
    <s v="Demolition of existing outbuildings and construction of 2 No. detached dwellinghouses."/>
    <s v="49 Clifford Avenue_x000d_East Sheen_x000d_London_x000d_SW14 7BW"/>
    <s v="SW14 7BW"/>
    <m/>
    <m/>
    <m/>
    <m/>
    <m/>
    <m/>
    <m/>
    <m/>
    <n v="0"/>
    <m/>
    <m/>
    <m/>
    <m/>
    <n v="2"/>
    <m/>
    <m/>
    <m/>
    <m/>
    <n v="2"/>
    <n v="0"/>
    <n v="0"/>
    <n v="0"/>
    <n v="2"/>
    <n v="0"/>
    <n v="0"/>
    <n v="0"/>
    <n v="0"/>
    <n v="2"/>
    <n v="0"/>
    <n v="2"/>
    <n v="0"/>
    <n v="0"/>
    <n v="0"/>
    <n v="0"/>
    <n v="519840"/>
    <n v="175428"/>
    <s v="NRW"/>
  </r>
  <r>
    <s v="17/2314/FUL"/>
    <x v="0"/>
    <x v="0"/>
    <d v="2018-04-26T00:00:00"/>
    <d v="2021-04-26T00:00:00"/>
    <m/>
    <m/>
    <x v="2"/>
    <s v="Open Market"/>
    <m/>
    <s v="Demolition of the existing two storey detached house and replacement with a new  built three storey detached house with basement with associated hard and soft landscaping."/>
    <s v="34 Courtlands Avenue_x000d_Hampton_x000d_TW12 3NT"/>
    <s v="TW12 3NT"/>
    <m/>
    <m/>
    <m/>
    <n v="1"/>
    <m/>
    <m/>
    <m/>
    <m/>
    <n v="1"/>
    <m/>
    <m/>
    <m/>
    <m/>
    <m/>
    <n v="1"/>
    <m/>
    <m/>
    <m/>
    <n v="1"/>
    <n v="0"/>
    <n v="0"/>
    <n v="0"/>
    <n v="-1"/>
    <n v="1"/>
    <n v="0"/>
    <n v="0"/>
    <n v="0"/>
    <n v="0"/>
    <n v="0"/>
    <n v="0"/>
    <n v="0"/>
    <n v="0"/>
    <n v="0"/>
    <n v="0"/>
    <n v="512725"/>
    <n v="170606"/>
    <s v="HNN"/>
  </r>
  <r>
    <s v="17/2488/FUL"/>
    <x v="0"/>
    <x v="0"/>
    <d v="2017-08-25T00:00:00"/>
    <d v="2021-04-06T00:00:00"/>
    <d v="2018-12-01T00:00:00"/>
    <m/>
    <x v="0"/>
    <s v="Open Market"/>
    <m/>
    <s v="Replacement dwellinghouse with associated landscaping, boundary treatment and summer house."/>
    <s v="32 Fife Road_x000d_East Sheen_x000d_London_x000d_SW14 7EL"/>
    <s v="SW14 7EL"/>
    <m/>
    <m/>
    <m/>
    <m/>
    <n v="1"/>
    <m/>
    <m/>
    <m/>
    <n v="1"/>
    <m/>
    <m/>
    <m/>
    <m/>
    <m/>
    <m/>
    <n v="1"/>
    <m/>
    <m/>
    <n v="1"/>
    <n v="0"/>
    <n v="0"/>
    <n v="0"/>
    <n v="0"/>
    <n v="-1"/>
    <n v="1"/>
    <n v="0"/>
    <n v="0"/>
    <n v="0"/>
    <n v="0"/>
    <n v="0"/>
    <n v="0"/>
    <n v="0"/>
    <n v="0"/>
    <n v="0"/>
    <n v="520119"/>
    <n v="174521"/>
    <s v="EAS"/>
  </r>
  <r>
    <s v="17/2532/GPD15"/>
    <x v="1"/>
    <x v="1"/>
    <d v="2017-08-09T00:00:00"/>
    <d v="2020-08-09T00:00:00"/>
    <m/>
    <m/>
    <x v="2"/>
    <s v="Open Market"/>
    <m/>
    <s v="Prior approval for the change of use from office B1(a) to residential (C3) in the form of 5 no. units."/>
    <s v="The Coach House 273A Sandycombe Road Richmond TW9 3LU"/>
    <s v="TW9 3LU"/>
    <m/>
    <m/>
    <m/>
    <m/>
    <m/>
    <m/>
    <m/>
    <m/>
    <n v="0"/>
    <m/>
    <n v="5"/>
    <m/>
    <m/>
    <m/>
    <m/>
    <m/>
    <m/>
    <m/>
    <n v="5"/>
    <n v="5"/>
    <n v="0"/>
    <n v="0"/>
    <n v="0"/>
    <n v="0"/>
    <n v="0"/>
    <n v="0"/>
    <n v="0"/>
    <n v="5"/>
    <n v="0"/>
    <n v="0"/>
    <n v="1.25"/>
    <n v="1.25"/>
    <n v="1.25"/>
    <n v="1.25"/>
    <n v="519113"/>
    <n v="176411"/>
    <s v="KWA"/>
  </r>
  <r>
    <s v="17/2534/FUL"/>
    <x v="2"/>
    <x v="0"/>
    <d v="2018-02-22T00:00:00"/>
    <d v="2021-02-22T00:00:00"/>
    <d v="2019-03-01T00:00:00"/>
    <d v="2020-03-25T00:00:00"/>
    <x v="1"/>
    <s v="Open Market"/>
    <m/>
    <s v="Creation of a single storey rear and side extension and conversion of the two lower flats and upper maisonette into a single dwelling house"/>
    <s v="1 Royston Road_x000d_Richmond_x000d__x000d_"/>
    <s v="TW10 6LT"/>
    <n v="2"/>
    <n v="1"/>
    <m/>
    <m/>
    <m/>
    <m/>
    <m/>
    <m/>
    <n v="3"/>
    <m/>
    <m/>
    <m/>
    <m/>
    <m/>
    <n v="1"/>
    <m/>
    <m/>
    <m/>
    <n v="1"/>
    <n v="-2"/>
    <n v="-1"/>
    <n v="0"/>
    <n v="0"/>
    <n v="1"/>
    <n v="0"/>
    <n v="0"/>
    <n v="0"/>
    <n v="-2"/>
    <n v="-2"/>
    <n v="0"/>
    <n v="0"/>
    <n v="0"/>
    <n v="0"/>
    <n v="0"/>
    <n v="518396"/>
    <n v="174632"/>
    <s v="SRW"/>
  </r>
  <r>
    <s v="17/2586/FUL"/>
    <x v="2"/>
    <x v="0"/>
    <d v="2017-09-27T00:00:00"/>
    <d v="2020-09-27T00:00:00"/>
    <m/>
    <m/>
    <x v="2"/>
    <s v="Open Market"/>
    <m/>
    <s v="Change of use from 2 no. flats back to a single family dwelling house."/>
    <s v="First Floor Flat_x000d_18 Percival Road_x000d_East Sheen_x000d_London_x000d_SW14 7QE_x000d_"/>
    <s v="SW14 7QE"/>
    <n v="2"/>
    <m/>
    <m/>
    <m/>
    <m/>
    <m/>
    <m/>
    <m/>
    <n v="2"/>
    <m/>
    <m/>
    <m/>
    <n v="1"/>
    <m/>
    <m/>
    <m/>
    <m/>
    <m/>
    <n v="1"/>
    <n v="-2"/>
    <n v="0"/>
    <n v="1"/>
    <n v="0"/>
    <n v="0"/>
    <n v="0"/>
    <n v="0"/>
    <n v="0"/>
    <n v="-1"/>
    <n v="0"/>
    <n v="0"/>
    <n v="-0.25"/>
    <n v="-0.25"/>
    <n v="-0.25"/>
    <n v="-0.25"/>
    <n v="520088"/>
    <n v="175029"/>
    <s v="EAS"/>
  </r>
  <r>
    <s v="17/2597/GPD15"/>
    <x v="1"/>
    <x v="1"/>
    <d v="2017-08-30T00:00:00"/>
    <d v="2020-08-30T00:00:00"/>
    <m/>
    <m/>
    <x v="2"/>
    <s v="Open Market"/>
    <m/>
    <s v="Conversion of East and West House from B1(a) offices to 1 x 2 bed house (C3) (West House) and 2 x 2 bed flats (C3) (East House)."/>
    <s v="West House 108 And East House 109_x000d_South Worple Way_x000d_East Sheen_x000d_London_x000d__x000d_"/>
    <s v="SW14 8ND"/>
    <m/>
    <m/>
    <m/>
    <m/>
    <m/>
    <m/>
    <m/>
    <m/>
    <n v="0"/>
    <m/>
    <m/>
    <n v="3"/>
    <m/>
    <m/>
    <m/>
    <m/>
    <m/>
    <m/>
    <n v="3"/>
    <n v="0"/>
    <n v="3"/>
    <n v="0"/>
    <n v="0"/>
    <n v="0"/>
    <n v="0"/>
    <n v="0"/>
    <n v="0"/>
    <n v="3"/>
    <n v="0"/>
    <n v="0"/>
    <n v="0.75"/>
    <n v="0.75"/>
    <n v="0.75"/>
    <n v="0.75"/>
    <n v="520541"/>
    <n v="175760"/>
    <s v="EAS"/>
  </r>
  <r>
    <s v="17/2680/FUL"/>
    <x v="0"/>
    <x v="0"/>
    <d v="2017-12-11T00:00:00"/>
    <d v="2021-03-14T00:00:00"/>
    <m/>
    <m/>
    <x v="2"/>
    <s v="Open Market"/>
    <m/>
    <s v="Demolition of existing detached house and erection of 3no. new residential units comprising 2x 4 bedroom semi detached houses and 1x detached 5 bedroom house, together with associated landscaping and parking"/>
    <s v="4 Warwick Close_x000d_Hampton_x000d_TW12 2TY"/>
    <s v="TW12 2TY"/>
    <m/>
    <m/>
    <m/>
    <n v="1"/>
    <m/>
    <m/>
    <m/>
    <m/>
    <n v="1"/>
    <m/>
    <m/>
    <m/>
    <m/>
    <n v="2"/>
    <n v="1"/>
    <m/>
    <m/>
    <m/>
    <n v="3"/>
    <n v="0"/>
    <n v="0"/>
    <n v="0"/>
    <n v="1"/>
    <n v="1"/>
    <n v="0"/>
    <n v="0"/>
    <n v="0"/>
    <n v="2"/>
    <n v="0"/>
    <n v="0"/>
    <n v="0.5"/>
    <n v="0.5"/>
    <n v="0.5"/>
    <n v="0.5"/>
    <n v="514169"/>
    <n v="170167"/>
    <s v="HTN"/>
  </r>
  <r>
    <s v="17/2693/GPD15"/>
    <x v="1"/>
    <x v="1"/>
    <d v="2017-09-08T00:00:00"/>
    <d v="2020-09-08T00:00:00"/>
    <m/>
    <m/>
    <x v="2"/>
    <s v="Open Market"/>
    <m/>
    <s v="Change of use from Class B1(a) office to Class C3 residential."/>
    <s v="246 Upper Richmond Road West_x000d_East Sheen_x000d_London_x000d_SW14 8AG_x000d_"/>
    <s v="SW14 8AG"/>
    <m/>
    <m/>
    <m/>
    <m/>
    <m/>
    <m/>
    <m/>
    <m/>
    <n v="0"/>
    <m/>
    <n v="1"/>
    <m/>
    <m/>
    <m/>
    <m/>
    <m/>
    <m/>
    <m/>
    <n v="1"/>
    <n v="1"/>
    <n v="0"/>
    <n v="0"/>
    <n v="0"/>
    <n v="0"/>
    <n v="0"/>
    <n v="0"/>
    <n v="0"/>
    <n v="1"/>
    <n v="0"/>
    <n v="0"/>
    <n v="0.25"/>
    <n v="0.25"/>
    <n v="0.25"/>
    <n v="0.25"/>
    <n v="520531"/>
    <n v="175416"/>
    <s v="EAS"/>
  </r>
  <r>
    <s v="17/2769/FUL"/>
    <x v="0"/>
    <x v="0"/>
    <d v="2018-04-13T00:00:00"/>
    <d v="2021-04-13T00:00:00"/>
    <d v="2018-11-30T00:00:00"/>
    <m/>
    <x v="0"/>
    <s v="Open Market"/>
    <m/>
    <s v="Demolition of existing detached dwelling and construction of a new 2 storey, 5 bedroom dwelling."/>
    <s v="54 Sandy Lane_x000d_Petersham_x000d_Richmond_x000d_TW10 7EL_x000d_"/>
    <s v="TW10 7EL"/>
    <m/>
    <m/>
    <n v="1"/>
    <m/>
    <m/>
    <m/>
    <m/>
    <m/>
    <n v="1"/>
    <m/>
    <m/>
    <m/>
    <m/>
    <m/>
    <n v="1"/>
    <m/>
    <m/>
    <m/>
    <n v="1"/>
    <n v="0"/>
    <n v="0"/>
    <n v="-1"/>
    <n v="0"/>
    <n v="1"/>
    <n v="0"/>
    <n v="0"/>
    <n v="0"/>
    <n v="0"/>
    <n v="0"/>
    <n v="0"/>
    <n v="0"/>
    <n v="0"/>
    <n v="0"/>
    <n v="0"/>
    <n v="517655"/>
    <n v="172610"/>
    <s v="HPR"/>
  </r>
  <r>
    <s v="17/2779/NMA"/>
    <x v="0"/>
    <x v="0"/>
    <d v="2018-03-09T00:00:00"/>
    <d v="2021-03-09T00:00:00"/>
    <d v="2016-05-02T00:00:00"/>
    <d v="2020-03-31T00:00:00"/>
    <x v="1"/>
    <s v="Open Market"/>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m/>
    <m/>
    <n v="4"/>
    <n v="6"/>
    <m/>
    <m/>
    <m/>
    <m/>
    <n v="10"/>
    <n v="0"/>
    <n v="0"/>
    <n v="4"/>
    <n v="6"/>
    <n v="0"/>
    <n v="0"/>
    <n v="0"/>
    <n v="0"/>
    <n v="10"/>
    <n v="10"/>
    <n v="0"/>
    <n v="0"/>
    <n v="0"/>
    <n v="0"/>
    <n v="0"/>
    <n v="518534"/>
    <n v="171320"/>
    <s v="HPR"/>
  </r>
  <r>
    <s v="17/2779/NMA"/>
    <x v="0"/>
    <x v="0"/>
    <d v="2018-03-09T00:00:00"/>
    <d v="2021-03-09T00:00:00"/>
    <d v="2016-05-02T00:00:00"/>
    <d v="2020-03-31T00:00:00"/>
    <x v="1"/>
    <s v="Open Market"/>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n v="1"/>
    <n v="4"/>
    <n v="2"/>
    <m/>
    <m/>
    <m/>
    <m/>
    <m/>
    <n v="7"/>
    <n v="1"/>
    <n v="4"/>
    <n v="2"/>
    <n v="0"/>
    <n v="0"/>
    <n v="0"/>
    <n v="0"/>
    <n v="0"/>
    <n v="7"/>
    <n v="7"/>
    <n v="0"/>
    <n v="0"/>
    <n v="0"/>
    <n v="0"/>
    <n v="0"/>
    <n v="518534"/>
    <n v="171320"/>
    <s v="HPR"/>
  </r>
  <r>
    <s v="17/2872/FUL"/>
    <x v="0"/>
    <x v="0"/>
    <d v="2019-05-30T00:00:00"/>
    <d v="2022-05-20T00:00:00"/>
    <m/>
    <m/>
    <x v="2"/>
    <s v="Open Market"/>
    <m/>
    <s v="33 Wensleydale Road Hampton TW12 2LP"/>
    <s v="Erection of a one and a half storey, three-bedroom house in the rear garden of 33 (sited to rear of 35-35a) Wensleydale Road, with accommodation at basement level, associated hard and soft landscaping, 4 no.parking, refuse/recycling and cycle stores."/>
    <s v="TW12 2LP"/>
    <m/>
    <m/>
    <m/>
    <m/>
    <m/>
    <m/>
    <m/>
    <m/>
    <n v="0"/>
    <m/>
    <m/>
    <m/>
    <n v="1"/>
    <m/>
    <m/>
    <m/>
    <m/>
    <m/>
    <n v="1"/>
    <n v="0"/>
    <n v="0"/>
    <n v="1"/>
    <n v="0"/>
    <n v="0"/>
    <n v="0"/>
    <n v="0"/>
    <n v="0"/>
    <n v="1"/>
    <n v="0"/>
    <n v="0"/>
    <n v="0.25"/>
    <n v="0.25"/>
    <n v="0.25"/>
    <n v="0.25"/>
    <n v="513537"/>
    <n v="170046"/>
    <s v="HTN"/>
  </r>
  <r>
    <s v="17/2939/FUL"/>
    <x v="1"/>
    <x v="0"/>
    <d v="2017-11-09T00:00:00"/>
    <d v="2020-11-09T00:00:00"/>
    <d v="2018-09-04T00:00:00"/>
    <m/>
    <x v="0"/>
    <s v="Open Market"/>
    <m/>
    <s v="Part conversion of rear shop unit and single storey side/rear extension to form a studio flat._x000d_"/>
    <s v="54 White Hart Lane_x000d_Barnes_x000d_London_x000d_SW13 0PZ_x000d_"/>
    <s v="SW13 0PZ"/>
    <m/>
    <m/>
    <m/>
    <m/>
    <m/>
    <m/>
    <m/>
    <m/>
    <n v="0"/>
    <m/>
    <n v="1"/>
    <m/>
    <m/>
    <m/>
    <m/>
    <m/>
    <m/>
    <m/>
    <n v="1"/>
    <n v="1"/>
    <n v="0"/>
    <n v="0"/>
    <n v="0"/>
    <n v="0"/>
    <n v="0"/>
    <n v="0"/>
    <n v="0"/>
    <n v="1"/>
    <n v="0"/>
    <n v="1"/>
    <n v="0"/>
    <n v="0"/>
    <n v="0"/>
    <n v="0"/>
    <n v="521310"/>
    <n v="175864"/>
    <s v="MBC"/>
  </r>
  <r>
    <s v="17/2957/FUL"/>
    <x v="2"/>
    <x v="0"/>
    <d v="2017-12-20T00:00:00"/>
    <d v="2020-12-20T00:00:00"/>
    <m/>
    <m/>
    <x v="2"/>
    <s v="Open Market"/>
    <m/>
    <s v="Formation of additional floor of accommodation in the form of a mansard style roof extension to facilitate the conversion of existing first floor 3 bedroom flat into 2x1 bedroom flats and provision of 2x1 bedroom flats at second floor level through the ma"/>
    <s v="4A New Broadway_x000d_Hampton Hill_x000d_Hampton_x000d_TW12 1JG_x000d_"/>
    <s v="TW12 1JG"/>
    <m/>
    <m/>
    <n v="1"/>
    <m/>
    <m/>
    <m/>
    <m/>
    <m/>
    <n v="1"/>
    <m/>
    <n v="4"/>
    <m/>
    <m/>
    <m/>
    <m/>
    <m/>
    <m/>
    <m/>
    <n v="4"/>
    <n v="4"/>
    <n v="0"/>
    <n v="-1"/>
    <n v="0"/>
    <n v="0"/>
    <n v="0"/>
    <n v="0"/>
    <n v="0"/>
    <n v="3"/>
    <n v="0"/>
    <n v="0"/>
    <n v="0.75"/>
    <n v="0.75"/>
    <n v="0.75"/>
    <n v="0.75"/>
    <n v="514558"/>
    <n v="171264"/>
    <s v="FHH"/>
  </r>
  <r>
    <s v="17/2995/FUL"/>
    <x v="1"/>
    <x v="0"/>
    <d v="2018-04-24T00:00:00"/>
    <d v="2021-04-24T00:00:00"/>
    <d v="2019-01-31T00:00:00"/>
    <d v="2019-04-10T00:00:00"/>
    <x v="1"/>
    <s v="Open Market"/>
    <m/>
    <s v="Change of use from a House in Multiple Occupation (Use Class C4) to create three self-contained flats (Use Class C3).  Installation of rear conservation rooflight, side ground floor window and replacement windows."/>
    <s v="24 Larkfield Road_x000d_Richmond_x000d__x000d_"/>
    <s v="TW9 2PF"/>
    <n v="1"/>
    <m/>
    <m/>
    <m/>
    <n v="1"/>
    <m/>
    <m/>
    <m/>
    <n v="2"/>
    <m/>
    <n v="1"/>
    <n v="2"/>
    <m/>
    <m/>
    <m/>
    <m/>
    <m/>
    <m/>
    <n v="3"/>
    <n v="0"/>
    <n v="2"/>
    <n v="0"/>
    <n v="0"/>
    <n v="-1"/>
    <n v="0"/>
    <n v="0"/>
    <n v="0"/>
    <n v="1"/>
    <n v="1"/>
    <n v="0"/>
    <n v="0"/>
    <n v="0"/>
    <n v="0"/>
    <n v="0"/>
    <n v="518267"/>
    <n v="175282"/>
    <s v="NRW"/>
  </r>
  <r>
    <s v="17/3001/GPD16"/>
    <x v="1"/>
    <x v="1"/>
    <d v="2017-09-27T00:00:00"/>
    <d v="2021-06-07T00:00:00"/>
    <m/>
    <m/>
    <x v="2"/>
    <s v="Open Market"/>
    <m/>
    <s v="Change of use from B8 (storage) to C3 (residential use) to create a 1 bedroom unit."/>
    <s v="Unit 3 Plough Lane Teddington_x000a__x000a_"/>
    <s v="TW11 9BN"/>
    <m/>
    <m/>
    <m/>
    <m/>
    <m/>
    <m/>
    <m/>
    <m/>
    <n v="0"/>
    <m/>
    <n v="1"/>
    <m/>
    <m/>
    <m/>
    <m/>
    <m/>
    <m/>
    <n v="0"/>
    <n v="1"/>
    <n v="1"/>
    <n v="0"/>
    <n v="0"/>
    <n v="0"/>
    <n v="0"/>
    <n v="0"/>
    <n v="0"/>
    <n v="0"/>
    <n v="1"/>
    <n v="0"/>
    <n v="0.5"/>
    <n v="0.5"/>
    <n v="0"/>
    <n v="0"/>
    <n v="0"/>
    <n v="516215"/>
    <n v="171077"/>
    <s v="TED"/>
  </r>
  <r>
    <s v="17/3003/GPD16"/>
    <x v="1"/>
    <x v="1"/>
    <d v="2017-09-27T00:00:00"/>
    <d v="2021-06-07T00:00:00"/>
    <m/>
    <m/>
    <x v="2"/>
    <s v="Open Market"/>
    <m/>
    <s v="Change of use from B8 (storage) to C3 (residential) to create 2 Studio units."/>
    <s v="Unit 4 To 5A_x000d_Plough Lane_x000d_Teddington_x000d__x000d_"/>
    <s v="TW11 9BN"/>
    <m/>
    <m/>
    <m/>
    <m/>
    <m/>
    <m/>
    <m/>
    <m/>
    <n v="0"/>
    <m/>
    <n v="2"/>
    <m/>
    <m/>
    <m/>
    <m/>
    <m/>
    <m/>
    <n v="0"/>
    <n v="2"/>
    <n v="2"/>
    <n v="0"/>
    <n v="0"/>
    <n v="0"/>
    <n v="0"/>
    <n v="0"/>
    <n v="0"/>
    <n v="0"/>
    <n v="2"/>
    <n v="0"/>
    <n v="0.5"/>
    <n v="0.5"/>
    <n v="0"/>
    <n v="0"/>
    <n v="0"/>
    <n v="516224"/>
    <n v="171078"/>
    <s v="TED"/>
  </r>
  <r>
    <s v="17/3054/FUL"/>
    <x v="0"/>
    <x v="0"/>
    <d v="2018-10-30T00:00:00"/>
    <d v="2021-10-30T00:00:00"/>
    <m/>
    <m/>
    <x v="2"/>
    <s v="Open Market"/>
    <m/>
    <s v="Demolition of existing garages and erection of a pair of two-storey, 3-bedroom semi-detached houses (2 no.), with associated landscaping and 4 off-street parking bays."/>
    <s v="Garage Site _x000d_Marys Terrace_x000d_Twickenham_x000d_TW1 3JB"/>
    <s v="TW1 3JB"/>
    <m/>
    <m/>
    <m/>
    <m/>
    <m/>
    <m/>
    <m/>
    <m/>
    <n v="0"/>
    <m/>
    <m/>
    <m/>
    <n v="2"/>
    <m/>
    <m/>
    <m/>
    <m/>
    <m/>
    <n v="2"/>
    <n v="0"/>
    <n v="0"/>
    <n v="2"/>
    <n v="0"/>
    <n v="0"/>
    <n v="0"/>
    <n v="0"/>
    <n v="0"/>
    <n v="2"/>
    <n v="0"/>
    <n v="0"/>
    <n v="0.5"/>
    <n v="0.5"/>
    <n v="0.5"/>
    <n v="0.5"/>
    <n v="516182"/>
    <n v="173653"/>
    <s v="TWR"/>
  </r>
  <r>
    <s v="17/3077/FUL"/>
    <x v="0"/>
    <x v="0"/>
    <d v="2018-03-15T00:00:00"/>
    <d v="2021-03-15T00:00:00"/>
    <d v="2020-05-04T00:00:00"/>
    <m/>
    <x v="2"/>
    <s v="Open Market"/>
    <m/>
    <s v="Erection of a 3 storey dwellinghouse with accommodation at basement level, associated landscaping works and rear outbuilding for garage."/>
    <s v="4 Church Street_x000d_Twickenham_x000d_TW1 3NJ"/>
    <s v="TW1 3NJ"/>
    <m/>
    <m/>
    <m/>
    <m/>
    <m/>
    <m/>
    <m/>
    <m/>
    <n v="0"/>
    <m/>
    <m/>
    <m/>
    <m/>
    <n v="1"/>
    <m/>
    <m/>
    <m/>
    <m/>
    <n v="1"/>
    <n v="0"/>
    <n v="0"/>
    <n v="0"/>
    <n v="1"/>
    <n v="0"/>
    <n v="0"/>
    <n v="0"/>
    <n v="0"/>
    <n v="1"/>
    <n v="0"/>
    <n v="1"/>
    <n v="0"/>
    <n v="0"/>
    <n v="0"/>
    <n v="0"/>
    <n v="516426"/>
    <n v="173349"/>
    <s v="TWR"/>
  </r>
  <r>
    <s v="17/3132/FUL"/>
    <x v="0"/>
    <x v="0"/>
    <d v="2018-10-16T00:00:00"/>
    <d v="2021-10-16T00:00:00"/>
    <d v="2019-02-05T00:00:00"/>
    <d v="2020-03-31T00:00:00"/>
    <x v="1"/>
    <s v="Open Market"/>
    <m/>
    <s v="Demolition of existing garage and construction of a two-storey, 3-bedroom house, with accommodation in the roof space. Formation of new vehicular access and 1 off-street parking space in front on no.22."/>
    <s v="22 Vivienne Close_x000a_Twickenham_x000a_TW1 2JX"/>
    <s v="TW1 2JX"/>
    <m/>
    <m/>
    <m/>
    <m/>
    <m/>
    <m/>
    <m/>
    <m/>
    <n v="0"/>
    <m/>
    <m/>
    <m/>
    <n v="1"/>
    <m/>
    <m/>
    <m/>
    <m/>
    <m/>
    <n v="1"/>
    <n v="0"/>
    <n v="0"/>
    <n v="1"/>
    <n v="0"/>
    <n v="0"/>
    <n v="0"/>
    <n v="0"/>
    <n v="0"/>
    <n v="1"/>
    <n v="1"/>
    <n v="0"/>
    <n v="0"/>
    <n v="0"/>
    <n v="0"/>
    <n v="0"/>
    <n v="517531"/>
    <n v="174067"/>
    <s v="TWR"/>
  </r>
  <r>
    <s v="17/3265/FUL"/>
    <x v="0"/>
    <x v="0"/>
    <d v="2018-01-15T00:00:00"/>
    <d v="2021-01-15T00:00:00"/>
    <m/>
    <m/>
    <x v="2"/>
    <s v="Open Market"/>
    <m/>
    <s v="Demolition of existing detached house and erection of a new detached single family dwellinghouse."/>
    <s v="Lestock House_x000d_73B Castelnau_x000d_Barnes_x000d_London_x000d_SW13 9RT_x000d_"/>
    <s v="SW13 9RT"/>
    <m/>
    <m/>
    <n v="1"/>
    <m/>
    <m/>
    <m/>
    <m/>
    <m/>
    <n v="1"/>
    <m/>
    <m/>
    <m/>
    <m/>
    <m/>
    <n v="1"/>
    <m/>
    <m/>
    <m/>
    <n v="1"/>
    <n v="0"/>
    <n v="0"/>
    <n v="-1"/>
    <n v="0"/>
    <n v="1"/>
    <n v="0"/>
    <n v="0"/>
    <n v="0"/>
    <n v="0"/>
    <n v="0"/>
    <n v="0"/>
    <n v="0"/>
    <n v="0"/>
    <n v="0"/>
    <n v="0"/>
    <n v="522475"/>
    <n v="177141"/>
    <s v="BAR"/>
  </r>
  <r>
    <s v="17/3347/FUL"/>
    <x v="0"/>
    <x v="0"/>
    <d v="2018-07-25T00:00:00"/>
    <d v="2021-07-25T00:00:00"/>
    <d v="2018-11-01T00:00:00"/>
    <d v="2019-12-02T00:00:00"/>
    <x v="1"/>
    <s v="Open Market"/>
    <m/>
    <s v="Erection of a pair of four-bedroom semi-detached dwellings together with landscaping, following demolition of existing hall building (use class D2)."/>
    <s v="12 Westfields Avenue_x000d_Barnes_x000d_London_x000d_SW13 0AU"/>
    <s v="SW13 0AU"/>
    <m/>
    <m/>
    <m/>
    <m/>
    <m/>
    <m/>
    <m/>
    <m/>
    <n v="0"/>
    <m/>
    <m/>
    <m/>
    <m/>
    <n v="2"/>
    <m/>
    <m/>
    <m/>
    <m/>
    <n v="2"/>
    <n v="0"/>
    <n v="0"/>
    <n v="0"/>
    <n v="2"/>
    <n v="0"/>
    <n v="0"/>
    <n v="0"/>
    <n v="0"/>
    <n v="2"/>
    <n v="2"/>
    <n v="0"/>
    <n v="0"/>
    <n v="0"/>
    <n v="0"/>
    <n v="0"/>
    <n v="521397"/>
    <n v="175828"/>
    <s v="MBC"/>
  </r>
  <r>
    <s v="17/3402/GPD16"/>
    <x v="1"/>
    <x v="1"/>
    <d v="2017-11-03T00:00:00"/>
    <d v="2020-11-03T00:00:00"/>
    <m/>
    <m/>
    <x v="2"/>
    <s v="Open Market"/>
    <m/>
    <s v="Change of use from B8 (Storage) to C3 (Residential) to create 1 no. studio flat."/>
    <s v="Unit 1_x000d_Plough Lane_x000d_Teddington_x000d__x000d_"/>
    <s v="TW11"/>
    <m/>
    <m/>
    <m/>
    <m/>
    <m/>
    <m/>
    <m/>
    <m/>
    <n v="0"/>
    <m/>
    <n v="1"/>
    <m/>
    <m/>
    <m/>
    <m/>
    <m/>
    <m/>
    <m/>
    <n v="1"/>
    <n v="1"/>
    <n v="0"/>
    <n v="0"/>
    <n v="0"/>
    <n v="0"/>
    <n v="0"/>
    <n v="0"/>
    <n v="0"/>
    <n v="1"/>
    <n v="0"/>
    <n v="0"/>
    <n v="0.25"/>
    <n v="0.25"/>
    <n v="0.25"/>
    <n v="0.25"/>
    <n v="516208"/>
    <n v="171077"/>
    <s v="TED"/>
  </r>
  <r>
    <s v="17/3404/FUL"/>
    <x v="1"/>
    <x v="0"/>
    <d v="2018-02-01T00:00:00"/>
    <d v="2021-02-02T00:00:00"/>
    <m/>
    <m/>
    <x v="2"/>
    <s v="Open Market"/>
    <m/>
    <s v="Erection of a two storey side and single storey rear extension and change of existing C3(residential) use at first floor to facilitate the provision of B1(a) office floorspace with associated hard and soft landscaping, bin and cycle storage and 2 car park"/>
    <s v="91 Stanley Road_x000d_Teddington_x000d_TW11 8UB"/>
    <s v="TW11 8UB"/>
    <n v="1"/>
    <m/>
    <m/>
    <m/>
    <m/>
    <m/>
    <m/>
    <m/>
    <n v="1"/>
    <m/>
    <m/>
    <m/>
    <m/>
    <m/>
    <m/>
    <m/>
    <m/>
    <m/>
    <n v="0"/>
    <n v="-1"/>
    <n v="0"/>
    <n v="0"/>
    <n v="0"/>
    <n v="0"/>
    <n v="0"/>
    <n v="0"/>
    <n v="0"/>
    <n v="-1"/>
    <n v="0"/>
    <n v="0"/>
    <n v="-0.25"/>
    <n v="-0.25"/>
    <n v="-0.25"/>
    <n v="-0.25"/>
    <n v="515091"/>
    <n v="171518"/>
    <s v="FHH"/>
  </r>
  <r>
    <s v="17/3590/FUL"/>
    <x v="0"/>
    <x v="0"/>
    <d v="2018-07-26T00:00:00"/>
    <d v="2021-07-26T00:00:00"/>
    <m/>
    <m/>
    <x v="2"/>
    <s v="Open Market"/>
    <m/>
    <s v="Demolition of the existing garages. Erection of 1 x 2 bed single storey house and 1 x 3 bed single storey house with basement with associated hard and soft landscaping, refuse and cycle stores."/>
    <s v="Garages Rear Of 48-52_x000d_Anlaby Road_x000d_Teddington_x000d__x000d_"/>
    <s v="TW11 0PP"/>
    <m/>
    <m/>
    <m/>
    <m/>
    <m/>
    <m/>
    <m/>
    <m/>
    <n v="0"/>
    <m/>
    <m/>
    <n v="1"/>
    <n v="1"/>
    <m/>
    <m/>
    <m/>
    <m/>
    <m/>
    <n v="2"/>
    <n v="0"/>
    <n v="1"/>
    <n v="1"/>
    <n v="0"/>
    <n v="0"/>
    <n v="0"/>
    <n v="0"/>
    <n v="0"/>
    <n v="2"/>
    <n v="0"/>
    <n v="0"/>
    <n v="0.5"/>
    <n v="0.5"/>
    <n v="0.5"/>
    <n v="0.5"/>
    <n v="514975"/>
    <n v="171285"/>
    <s v="FHH"/>
  </r>
  <r>
    <s v="17/3591/FUL"/>
    <x v="2"/>
    <x v="0"/>
    <d v="2018-10-12T00:00:00"/>
    <d v="2021-10-12T00:00:00"/>
    <m/>
    <d v="2020-03-31T00:00:00"/>
    <x v="1"/>
    <s v="Open Market"/>
    <m/>
    <s v="Erection of external rear steps with railings to the property, new door on first floor side elevation to the rear (first floor) and proposed flues to the front elevation to accommodate the conversion of the existing three bedroom flat into 2x1 bed (1 pers"/>
    <s v="94A High Street_x000d_Whitton_x000d_Twickenham_x000d_TW2 7LN_x000d_"/>
    <s v="TW2 7LN"/>
    <m/>
    <m/>
    <n v="1"/>
    <m/>
    <m/>
    <m/>
    <m/>
    <m/>
    <n v="1"/>
    <m/>
    <n v="2"/>
    <m/>
    <m/>
    <m/>
    <m/>
    <m/>
    <m/>
    <m/>
    <n v="2"/>
    <n v="2"/>
    <n v="0"/>
    <n v="-1"/>
    <n v="0"/>
    <n v="0"/>
    <n v="0"/>
    <n v="0"/>
    <n v="0"/>
    <n v="1"/>
    <n v="1"/>
    <n v="0"/>
    <n v="0"/>
    <n v="0"/>
    <n v="0"/>
    <n v="0"/>
    <n v="514174"/>
    <n v="173697"/>
    <s v="WHI"/>
  </r>
  <r>
    <s v="17/3610/FUL"/>
    <x v="3"/>
    <x v="0"/>
    <d v="2018-03-23T00:00:00"/>
    <d v="2021-03-23T00:00:00"/>
    <m/>
    <m/>
    <x v="2"/>
    <s v="Open Market"/>
    <m/>
    <s v="Partial demolition of existing buildings, refurbishment of  2  x commercial units (A2 use Class) on ground floor. Partial new build extensions to the roof in addition to ground, first and second floor extensions to the rear of the site to provide 2 x 2-be"/>
    <s v="67 - 69 Barnes High Street_x000d_Barnes_x000d_London_x000d__x000d_"/>
    <s v="SW13 9LD"/>
    <n v="1"/>
    <n v="2"/>
    <m/>
    <m/>
    <m/>
    <m/>
    <m/>
    <m/>
    <n v="3"/>
    <m/>
    <n v="5"/>
    <n v="2"/>
    <m/>
    <m/>
    <m/>
    <m/>
    <m/>
    <m/>
    <n v="7"/>
    <n v="4"/>
    <n v="0"/>
    <n v="0"/>
    <n v="0"/>
    <n v="0"/>
    <n v="0"/>
    <n v="0"/>
    <n v="0"/>
    <n v="4"/>
    <n v="0"/>
    <n v="1.3333333333333333"/>
    <n v="1.3333333333333333"/>
    <n v="1.3333333333333333"/>
    <n v="0"/>
    <n v="0"/>
    <n v="521762"/>
    <n v="176415"/>
    <s v="BAR"/>
  </r>
  <r>
    <s v="17/3667/FUL"/>
    <x v="0"/>
    <x v="0"/>
    <d v="2018-04-25T00:00:00"/>
    <d v="2021-04-25T00:00:00"/>
    <d v="2020-03-02T00:00:00"/>
    <m/>
    <x v="0"/>
    <s v="Open Market"/>
    <m/>
    <s v="Demolition of existing staff accommodation caravans and storage barn and erection of replacement grooms accommodation."/>
    <s v="Manor Farm Riding School_x000d_Petersham Road_x000d_Petersham_x000d_Richmond_x000d_TW10 7AH_x000d_"/>
    <s v="TW10 7AH"/>
    <m/>
    <m/>
    <m/>
    <m/>
    <m/>
    <m/>
    <m/>
    <m/>
    <n v="0"/>
    <m/>
    <m/>
    <m/>
    <n v="1"/>
    <m/>
    <m/>
    <m/>
    <m/>
    <m/>
    <n v="1"/>
    <n v="0"/>
    <n v="0"/>
    <n v="1"/>
    <n v="0"/>
    <n v="0"/>
    <n v="0"/>
    <n v="0"/>
    <n v="0"/>
    <n v="1"/>
    <n v="0"/>
    <n v="1"/>
    <n v="0"/>
    <n v="0"/>
    <n v="0"/>
    <n v="0"/>
    <n v="517808"/>
    <n v="173353"/>
    <s v="HPR"/>
  </r>
  <r>
    <s v="17/3696/GPD16"/>
    <x v="1"/>
    <x v="1"/>
    <d v="2017-12-22T00:00:00"/>
    <d v="2020-12-22T00:00:00"/>
    <m/>
    <m/>
    <x v="2"/>
    <s v="Open Market"/>
    <m/>
    <s v="Change of use of premises from B8 (warehouse/distrubtion) to C3 (residential - 6 x 1 bed flats)"/>
    <s v="1A St Leonards Road_x000d_East Sheen_x000d_London_x000d_SW14 7LY_x000d_"/>
    <s v="SW14 7LY"/>
    <m/>
    <m/>
    <m/>
    <m/>
    <m/>
    <m/>
    <m/>
    <m/>
    <n v="0"/>
    <m/>
    <n v="6"/>
    <m/>
    <m/>
    <m/>
    <m/>
    <m/>
    <m/>
    <m/>
    <n v="6"/>
    <n v="6"/>
    <n v="0"/>
    <n v="0"/>
    <n v="0"/>
    <n v="0"/>
    <n v="0"/>
    <n v="0"/>
    <n v="0"/>
    <n v="6"/>
    <n v="0"/>
    <n v="0"/>
    <n v="1.5"/>
    <n v="1.5"/>
    <n v="1.5"/>
    <n v="1.5"/>
    <n v="520442"/>
    <n v="175588"/>
    <s v="EAS"/>
  </r>
  <r>
    <s v="17/3795/GPD15"/>
    <x v="1"/>
    <x v="1"/>
    <d v="2017-12-11T00:00:00"/>
    <d v="2020-12-11T00:00:00"/>
    <m/>
    <m/>
    <x v="2"/>
    <s v="Open Market"/>
    <m/>
    <s v="Change of use from Offices (B1) to Residential (C3)."/>
    <s v="25 Church Road_x000d_Teddington_x000d_TW11 8PF_x000d_"/>
    <s v="TW11 8PF"/>
    <m/>
    <m/>
    <m/>
    <m/>
    <m/>
    <m/>
    <m/>
    <m/>
    <n v="0"/>
    <m/>
    <m/>
    <n v="1"/>
    <n v="1"/>
    <m/>
    <m/>
    <m/>
    <m/>
    <m/>
    <n v="2"/>
    <n v="0"/>
    <n v="1"/>
    <n v="1"/>
    <n v="0"/>
    <n v="0"/>
    <n v="0"/>
    <n v="0"/>
    <n v="0"/>
    <n v="2"/>
    <n v="0"/>
    <n v="0"/>
    <n v="0.5"/>
    <n v="0.5"/>
    <n v="0.5"/>
    <n v="0.5"/>
    <n v="515664"/>
    <n v="171121"/>
    <s v="TED"/>
  </r>
  <r>
    <s v="17/4005/FUL"/>
    <x v="3"/>
    <x v="0"/>
    <d v="2020-03-05T00:00:00"/>
    <d v="2023-03-05T00:00:00"/>
    <m/>
    <m/>
    <x v="2"/>
    <s v="Open Market"/>
    <m/>
    <s v="Installation of new shopfront, new front access door, new windows to front and rear facades, alterations to and replacement of existing fenestration, removal of external staircase at rear ground and first floor level, provision of bike store and removal o"/>
    <s v="51 Kew Road_x000d_Richmond_x000d_TW9 2NQ"/>
    <s v="TW9 2NQ"/>
    <n v="1"/>
    <m/>
    <m/>
    <m/>
    <m/>
    <m/>
    <m/>
    <m/>
    <n v="1"/>
    <m/>
    <n v="2"/>
    <m/>
    <m/>
    <m/>
    <m/>
    <m/>
    <m/>
    <m/>
    <n v="2"/>
    <n v="1"/>
    <n v="0"/>
    <n v="0"/>
    <n v="0"/>
    <n v="0"/>
    <n v="0"/>
    <n v="0"/>
    <n v="0"/>
    <n v="1"/>
    <n v="0"/>
    <n v="0"/>
    <n v="0.25"/>
    <n v="0.25"/>
    <n v="0.25"/>
    <n v="0.25"/>
    <n v="518109"/>
    <n v="175300"/>
    <s v="SRW"/>
  </r>
  <r>
    <s v="17/4014/FUL"/>
    <x v="1"/>
    <x v="0"/>
    <d v="2018-11-30T00:00:00"/>
    <d v="2022-03-19T00:00:00"/>
    <m/>
    <m/>
    <x v="2"/>
    <s v="Open Market"/>
    <m/>
    <s v="Change of use of part front ground floor A5(hot food takeaways) use to C3(residential) use to facilitate the conversion of existing 3 bed maisonette above shop into 2 x 2 bed (2B3P) flats. Change of use of part rear ground floor rear from A5(retail) to C"/>
    <s v="126 Heath Road_x000d_Twickenham_x000d_TW1 4BN_x000d_"/>
    <s v="TW1 4BN"/>
    <m/>
    <m/>
    <n v="1"/>
    <m/>
    <m/>
    <m/>
    <m/>
    <m/>
    <n v="1"/>
    <m/>
    <n v="1"/>
    <n v="2"/>
    <m/>
    <m/>
    <m/>
    <m/>
    <m/>
    <m/>
    <n v="3"/>
    <n v="1"/>
    <n v="2"/>
    <n v="-1"/>
    <n v="0"/>
    <n v="0"/>
    <n v="0"/>
    <n v="0"/>
    <n v="0"/>
    <n v="2"/>
    <n v="0"/>
    <n v="0"/>
    <n v="0.5"/>
    <n v="0.5"/>
    <n v="0.5"/>
    <n v="0.5"/>
    <n v="515746"/>
    <n v="173156"/>
    <s v="SOT"/>
  </r>
  <r>
    <s v="17/4015/FUL"/>
    <x v="0"/>
    <x v="0"/>
    <d v="2018-10-03T00:00:00"/>
    <d v="2021-10-03T00:00:00"/>
    <m/>
    <m/>
    <x v="2"/>
    <s v="Open Market"/>
    <m/>
    <s v="Erection of 2no. dwellings with associated cycle parking and refuse storage."/>
    <s v="Land To Rear Of 34 - 40 The Quadrant Richmond_x000a__x000a_"/>
    <s v="TW9 1DN"/>
    <m/>
    <m/>
    <m/>
    <m/>
    <m/>
    <m/>
    <m/>
    <m/>
    <n v="0"/>
    <m/>
    <m/>
    <n v="2"/>
    <m/>
    <m/>
    <m/>
    <m/>
    <m/>
    <m/>
    <n v="2"/>
    <n v="0"/>
    <n v="2"/>
    <n v="0"/>
    <n v="0"/>
    <n v="0"/>
    <n v="0"/>
    <n v="0"/>
    <n v="0"/>
    <n v="2"/>
    <n v="0"/>
    <n v="0"/>
    <n v="0.5"/>
    <n v="0.5"/>
    <n v="0.5"/>
    <n v="0.5"/>
    <n v="518028"/>
    <n v="175050"/>
    <s v="SRW"/>
  </r>
  <r>
    <s v="17/4114/PS192"/>
    <x v="1"/>
    <x v="1"/>
    <d v="2017-12-28T00:00:00"/>
    <d v="2020-12-28T00:00:00"/>
    <m/>
    <m/>
    <x v="2"/>
    <s v="Open Market"/>
    <m/>
    <s v="Change of use from Class C4 (House in Multiple Occupation) to C3 (residential) to provide 1 x 3 bed flat"/>
    <s v="35A Broad Street_x000d_Teddington_x000d_TW11 8QZ_x000d_"/>
    <s v="TW11 8QZ"/>
    <m/>
    <m/>
    <n v="1"/>
    <m/>
    <m/>
    <m/>
    <m/>
    <m/>
    <n v="1"/>
    <m/>
    <m/>
    <m/>
    <n v="1"/>
    <m/>
    <m/>
    <m/>
    <m/>
    <m/>
    <n v="1"/>
    <n v="0"/>
    <n v="0"/>
    <n v="0"/>
    <n v="0"/>
    <n v="0"/>
    <n v="0"/>
    <n v="0"/>
    <n v="0"/>
    <n v="0"/>
    <n v="0"/>
    <n v="0"/>
    <n v="0"/>
    <n v="0"/>
    <n v="0"/>
    <n v="0"/>
    <n v="515625"/>
    <n v="170998"/>
    <s v="TED"/>
  </r>
  <r>
    <s v="17/4122/FUL"/>
    <x v="0"/>
    <x v="0"/>
    <d v="2018-12-21T00:00:00"/>
    <d v="2021-12-21T00:00:00"/>
    <m/>
    <m/>
    <x v="2"/>
    <s v="Open Market"/>
    <m/>
    <s v="Demolition of garage and the erection of a three-storey two-bedroom detached dwelling with associated landscaping. (Re-consultation required for the following reason: Building line adjusted following a further site survey to accurately record the location"/>
    <s v="Land Adjacent To 93 Elm Bank Gardens Barnes"/>
    <s v="SW13 0NX"/>
    <m/>
    <m/>
    <m/>
    <m/>
    <m/>
    <m/>
    <m/>
    <m/>
    <n v="0"/>
    <m/>
    <m/>
    <n v="1"/>
    <m/>
    <m/>
    <m/>
    <m/>
    <m/>
    <m/>
    <n v="1"/>
    <n v="0"/>
    <n v="1"/>
    <n v="0"/>
    <n v="0"/>
    <n v="0"/>
    <n v="0"/>
    <n v="0"/>
    <n v="0"/>
    <n v="1"/>
    <n v="0"/>
    <n v="0"/>
    <n v="0.25"/>
    <n v="0.25"/>
    <n v="0.25"/>
    <n v="0.25"/>
    <n v="521350"/>
    <n v="176123"/>
    <s v="MBC"/>
  </r>
  <r>
    <s v="17/4238/FUL"/>
    <x v="0"/>
    <x v="0"/>
    <d v="2018-02-23T00:00:00"/>
    <d v="2021-02-26T00:00:00"/>
    <d v="2019-02-13T00:00:00"/>
    <d v="2019-10-30T00:00:00"/>
    <x v="1"/>
    <s v="Other"/>
    <m/>
    <s v="Demolition of the existing bungalow and construction of a new 6 bedroom detached house, to include external hard and soft landscaping to the front and rear, to be used as a children's home."/>
    <s v="105 Queens Road_x000d_Teddington_x000d_TW11 0LZ"/>
    <s v="TW11 0LZ"/>
    <m/>
    <m/>
    <n v="1"/>
    <m/>
    <m/>
    <m/>
    <m/>
    <m/>
    <n v="1"/>
    <m/>
    <m/>
    <m/>
    <m/>
    <m/>
    <m/>
    <n v="1"/>
    <m/>
    <m/>
    <n v="1"/>
    <n v="0"/>
    <n v="0"/>
    <n v="-1"/>
    <n v="0"/>
    <n v="0"/>
    <n v="1"/>
    <n v="0"/>
    <n v="0"/>
    <n v="0"/>
    <n v="0"/>
    <n v="0"/>
    <n v="0"/>
    <n v="0"/>
    <n v="0"/>
    <n v="0"/>
    <n v="515649"/>
    <n v="170638"/>
    <s v="TED"/>
  </r>
  <r>
    <s v="17/4268/FUL"/>
    <x v="0"/>
    <x v="0"/>
    <d v="2018-05-09T00:00:00"/>
    <d v="2021-05-09T00:00:00"/>
    <d v="2019-03-01T00:00:00"/>
    <m/>
    <x v="0"/>
    <s v="Open Market"/>
    <m/>
    <s v="Demolition of existing garages and construction of a new part subterranean split level part two storey dwelling house, new landscaping to surrounding amenity space."/>
    <s v="41 Lonsdale Road_x000d_Barnes_x000d_London_x000d__x000d_"/>
    <s v="SW13 9JR"/>
    <m/>
    <m/>
    <m/>
    <m/>
    <m/>
    <m/>
    <m/>
    <m/>
    <n v="0"/>
    <m/>
    <m/>
    <m/>
    <n v="1"/>
    <m/>
    <m/>
    <m/>
    <m/>
    <m/>
    <n v="1"/>
    <n v="0"/>
    <n v="0"/>
    <n v="1"/>
    <n v="0"/>
    <n v="0"/>
    <n v="0"/>
    <n v="0"/>
    <n v="0"/>
    <n v="1"/>
    <n v="0"/>
    <n v="1"/>
    <n v="0"/>
    <n v="0"/>
    <n v="0"/>
    <n v="0"/>
    <n v="522397"/>
    <n v="177790"/>
    <s v="BAR"/>
  </r>
  <r>
    <s v="17/4292/FUL"/>
    <x v="4"/>
    <x v="0"/>
    <d v="2018-01-25T00:00:00"/>
    <d v="2021-01-25T00:00:00"/>
    <m/>
    <m/>
    <x v="2"/>
    <s v="Open Market"/>
    <m/>
    <s v="Proposed roof and side extension to the existing two storey residential building to provide three new apartment units and to increase the size of four of the existing units. Alterations to elevations including balconies at first and second floor."/>
    <s v="Cliveden House_x000d_Victoria Villas_x000d_Richmond_x000d_TW9 2JX_x000d_"/>
    <s v="TW9 2JX"/>
    <m/>
    <m/>
    <m/>
    <m/>
    <m/>
    <m/>
    <m/>
    <m/>
    <n v="0"/>
    <m/>
    <n v="1"/>
    <n v="2"/>
    <m/>
    <m/>
    <m/>
    <m/>
    <m/>
    <m/>
    <n v="3"/>
    <n v="1"/>
    <n v="2"/>
    <n v="0"/>
    <n v="0"/>
    <n v="0"/>
    <n v="0"/>
    <n v="0"/>
    <n v="0"/>
    <n v="3"/>
    <n v="0"/>
    <n v="0"/>
    <n v="0.75"/>
    <n v="0.75"/>
    <n v="0.75"/>
    <n v="0.75"/>
    <n v="518831"/>
    <n v="175436"/>
    <s v="NRW"/>
  </r>
  <r>
    <s v="17/4303/FUL"/>
    <x v="4"/>
    <x v="0"/>
    <d v="2018-07-20T00:00:00"/>
    <d v="2021-07-20T00:00:00"/>
    <m/>
    <d v="2020-07-07T00:00:00"/>
    <x v="0"/>
    <s v="Open Market"/>
    <m/>
    <s v="Erection of a second floor roof extension to create a. two-bed flat with roof terraces"/>
    <s v="16 Elmtree Road Teddington_x000a__x000a_"/>
    <s v="TW11 8ST"/>
    <m/>
    <m/>
    <m/>
    <m/>
    <m/>
    <m/>
    <m/>
    <m/>
    <n v="0"/>
    <m/>
    <m/>
    <n v="1"/>
    <m/>
    <m/>
    <m/>
    <m/>
    <m/>
    <m/>
    <n v="1"/>
    <n v="0"/>
    <n v="1"/>
    <n v="0"/>
    <n v="0"/>
    <n v="0"/>
    <n v="0"/>
    <n v="0"/>
    <n v="0"/>
    <n v="1"/>
    <n v="0"/>
    <n v="1"/>
    <n v="0"/>
    <n v="0"/>
    <n v="0"/>
    <n v="0"/>
    <n v="515426"/>
    <n v="171451"/>
    <s v="FHH"/>
  </r>
  <r>
    <s v="17/4344/FUL"/>
    <x v="1"/>
    <x v="0"/>
    <d v="2018-03-09T00:00:00"/>
    <d v="2021-03-09T00:00:00"/>
    <m/>
    <m/>
    <x v="2"/>
    <s v="Open Market"/>
    <m/>
    <s v="Change of use of first, second and third floors from Class A2 (offices) and Class A1 (ancillary office space) to 1 two-bedroom residential dwelling with roof terrace at fourth floor level with associated safety balustrade."/>
    <s v="First To Third Floors_x000d_2 The Square_x000d_Richmond_x000d__x000d_"/>
    <s v="TW9 1DY"/>
    <m/>
    <m/>
    <m/>
    <m/>
    <m/>
    <m/>
    <m/>
    <m/>
    <n v="0"/>
    <m/>
    <m/>
    <n v="1"/>
    <m/>
    <m/>
    <m/>
    <m/>
    <m/>
    <m/>
    <n v="1"/>
    <n v="0"/>
    <n v="1"/>
    <n v="0"/>
    <n v="0"/>
    <n v="0"/>
    <n v="0"/>
    <n v="0"/>
    <n v="0"/>
    <n v="1"/>
    <n v="0"/>
    <n v="0"/>
    <n v="0.25"/>
    <n v="0.25"/>
    <n v="0.25"/>
    <n v="0.25"/>
    <n v="517967"/>
    <n v="174947"/>
    <s v="SRW"/>
  </r>
  <r>
    <s v="17/4368/FUL"/>
    <x v="3"/>
    <x v="0"/>
    <d v="2019-03-06T00:00:00"/>
    <d v="2022-03-07T00:00:00"/>
    <d v="2019-09-02T00:00:00"/>
    <m/>
    <x v="0"/>
    <s v="Open Market"/>
    <m/>
    <s v="Alterations to no. 117 to include demolition of existing two storey side extension, erection of a single storey rear extension and front porch.  New cycle store to rear. Subdivison of garden plot and demolition of existing garage at no. 117 to facilitate"/>
    <s v="117 Rectory Grove_x000d_Hampton_x000d_TW12 1EG"/>
    <s v="TW12 1EG"/>
    <m/>
    <m/>
    <m/>
    <n v="1"/>
    <m/>
    <m/>
    <m/>
    <m/>
    <n v="1"/>
    <m/>
    <m/>
    <n v="1"/>
    <n v="1"/>
    <m/>
    <m/>
    <m/>
    <m/>
    <m/>
    <n v="2"/>
    <n v="0"/>
    <n v="1"/>
    <n v="1"/>
    <n v="-1"/>
    <n v="0"/>
    <n v="0"/>
    <n v="0"/>
    <n v="0"/>
    <n v="1"/>
    <n v="0"/>
    <n v="1"/>
    <n v="0"/>
    <n v="0"/>
    <n v="0"/>
    <n v="0"/>
    <n v="512731"/>
    <n v="171617"/>
    <s v="HNN"/>
  </r>
  <r>
    <s v="17/4422/GPD15"/>
    <x v="1"/>
    <x v="1"/>
    <d v="2018-02-05T00:00:00"/>
    <d v="2021-02-05T00:00:00"/>
    <m/>
    <m/>
    <x v="2"/>
    <s v="Open Market"/>
    <m/>
    <s v="Change of use of the ground floor and accommodation above the rear workshop from Class B1(C) Light Industrial to Dwelling (Class C3)."/>
    <s v="25 Church Road_x000d_Teddington_x000d_TW11 8PF_x000d_"/>
    <s v="TW11 8PF"/>
    <m/>
    <m/>
    <m/>
    <m/>
    <m/>
    <m/>
    <m/>
    <m/>
    <n v="0"/>
    <m/>
    <m/>
    <n v="1"/>
    <m/>
    <m/>
    <m/>
    <m/>
    <m/>
    <m/>
    <n v="1"/>
    <n v="0"/>
    <n v="1"/>
    <n v="0"/>
    <n v="0"/>
    <n v="0"/>
    <n v="0"/>
    <n v="0"/>
    <n v="0"/>
    <n v="1"/>
    <n v="0"/>
    <n v="0"/>
    <n v="0.25"/>
    <n v="0.25"/>
    <n v="0.25"/>
    <n v="0.25"/>
    <n v="515664"/>
    <n v="171121"/>
    <s v="TED"/>
  </r>
  <r>
    <s v="17/4453/FUL"/>
    <x v="3"/>
    <x v="0"/>
    <d v="2018-05-10T00:00:00"/>
    <d v="2021-05-10T00:00:00"/>
    <m/>
    <m/>
    <x v="2"/>
    <s v="Open Market"/>
    <m/>
    <s v="Single storey rear extension and basement extension, including lightwells to the front and rear, to create 1 no. additional new dwelling."/>
    <s v="286 Kew Road_x000d_Kew_x000d_Richmond_x000d_TW9 3DU_x000d_"/>
    <s v="TW9 3DU"/>
    <m/>
    <m/>
    <m/>
    <m/>
    <m/>
    <m/>
    <m/>
    <m/>
    <n v="0"/>
    <m/>
    <n v="1"/>
    <m/>
    <m/>
    <m/>
    <m/>
    <m/>
    <m/>
    <m/>
    <n v="1"/>
    <n v="1"/>
    <n v="0"/>
    <n v="0"/>
    <n v="0"/>
    <n v="0"/>
    <n v="0"/>
    <n v="0"/>
    <n v="0"/>
    <n v="1"/>
    <n v="0"/>
    <n v="0"/>
    <n v="0.25"/>
    <n v="0.25"/>
    <n v="0.25"/>
    <n v="0.25"/>
    <n v="518955"/>
    <n v="177124"/>
    <s v="KWA"/>
  </r>
  <r>
    <s v="17/4477/FUL"/>
    <x v="2"/>
    <x v="0"/>
    <d v="2019-05-23T00:00:00"/>
    <d v="2022-05-23T00:00:00"/>
    <m/>
    <m/>
    <x v="2"/>
    <s v="Open Market"/>
    <m/>
    <s v="Conversion of 2 flats into a single dwelling. Erection of a rear extension on the lower ground floor. Vertical enlargement of a rear window on the raised ground floor."/>
    <s v="15 Friars Stile Road_x000d_Richmond_x000d__x000d_"/>
    <s v="TW10 6NH"/>
    <m/>
    <m/>
    <n v="2"/>
    <m/>
    <m/>
    <m/>
    <m/>
    <m/>
    <n v="2"/>
    <m/>
    <m/>
    <m/>
    <m/>
    <m/>
    <n v="1"/>
    <m/>
    <m/>
    <m/>
    <n v="1"/>
    <n v="0"/>
    <n v="0"/>
    <n v="-2"/>
    <n v="0"/>
    <n v="1"/>
    <n v="0"/>
    <n v="0"/>
    <n v="0"/>
    <n v="-1"/>
    <n v="0"/>
    <n v="0"/>
    <n v="-0.25"/>
    <n v="-0.25"/>
    <n v="-0.25"/>
    <n v="-0.25"/>
    <n v="518418"/>
    <n v="174325"/>
    <s v="SRW"/>
  </r>
  <r>
    <s v="17/4517/VRC"/>
    <x v="0"/>
    <x v="0"/>
    <d v="2018-02-26T00:00:00"/>
    <d v="2021-02-26T00:00:00"/>
    <d v="2019-03-01T00:00:00"/>
    <m/>
    <x v="0"/>
    <s v="Open Market"/>
    <m/>
    <s v="Variation of condition U30401 (Approved drawings) of planning permission 17/2624/FUL (Demolition of the existing four bedroom house and erection of two semi-detached, four bedroom townhouses incorporating basements) to allow for internal alterations to la"/>
    <s v="66 Derby Road_x000d_East Sheen_x000d_London_x000d_SW14 7DP_x000d_"/>
    <s v="SW14 7DP"/>
    <m/>
    <m/>
    <m/>
    <n v="1"/>
    <m/>
    <m/>
    <m/>
    <m/>
    <n v="1"/>
    <m/>
    <m/>
    <m/>
    <m/>
    <m/>
    <n v="2"/>
    <m/>
    <m/>
    <m/>
    <n v="2"/>
    <n v="0"/>
    <n v="0"/>
    <n v="0"/>
    <n v="-1"/>
    <n v="2"/>
    <n v="0"/>
    <n v="0"/>
    <n v="0"/>
    <n v="1"/>
    <n v="0"/>
    <n v="1"/>
    <n v="0"/>
    <n v="0"/>
    <n v="0"/>
    <n v="0"/>
    <n v="519786"/>
    <n v="175060"/>
    <s v="EAS"/>
  </r>
  <r>
    <s v="17/4606/FUL"/>
    <x v="0"/>
    <x v="0"/>
    <d v="2018-05-04T00:00:00"/>
    <d v="2021-05-04T00:00:00"/>
    <d v="2018-06-01T00:00:00"/>
    <d v="2019-05-31T00:00:00"/>
    <x v="1"/>
    <s v="Open Market"/>
    <m/>
    <s v="Construction of 2No. 3 bed dwellinghouses (including basement accommodation) with rear plot boundary alteration."/>
    <s v="1 Upper Ham Road_x000d_Ham_x000d_TW10 5LD_x000d__x000d_"/>
    <s v="TW10 5LD"/>
    <m/>
    <m/>
    <n v="1"/>
    <m/>
    <m/>
    <m/>
    <m/>
    <m/>
    <n v="1"/>
    <m/>
    <m/>
    <m/>
    <n v="2"/>
    <m/>
    <m/>
    <m/>
    <m/>
    <m/>
    <n v="2"/>
    <n v="0"/>
    <n v="0"/>
    <n v="1"/>
    <n v="0"/>
    <n v="0"/>
    <n v="0"/>
    <n v="0"/>
    <n v="0"/>
    <n v="1"/>
    <n v="1"/>
    <n v="0"/>
    <n v="0"/>
    <n v="0"/>
    <n v="0"/>
    <n v="0"/>
    <n v="517784"/>
    <n v="171703"/>
    <s v="HPR"/>
  </r>
  <r>
    <s v="18/0111/FUL"/>
    <x v="0"/>
    <x v="0"/>
    <d v="2018-06-27T00:00:00"/>
    <d v="2021-06-27T00:00:00"/>
    <d v="2019-06-15T00:00:00"/>
    <d v="2020-07-01T00:00:00"/>
    <x v="0"/>
    <s v="Open Market"/>
    <m/>
    <s v="Demolition of the existing two-storey side extension to allow for the provision of a detached two-storey (3 bedroom) dwellinghouse; subdivision of land;  associated car parking, cycle storage, refuse and recycling storage, hard and soft landscaping to bot"/>
    <s v="1 Hospital Bridge Road_x000d_Twickenham_x000d_TW2 5UL"/>
    <s v="TW2 5UL"/>
    <m/>
    <m/>
    <m/>
    <m/>
    <m/>
    <m/>
    <m/>
    <m/>
    <n v="0"/>
    <m/>
    <m/>
    <m/>
    <n v="1"/>
    <m/>
    <m/>
    <m/>
    <m/>
    <m/>
    <n v="1"/>
    <n v="0"/>
    <n v="0"/>
    <n v="1"/>
    <n v="0"/>
    <n v="0"/>
    <n v="0"/>
    <n v="0"/>
    <n v="0"/>
    <n v="1"/>
    <n v="0"/>
    <n v="1"/>
    <n v="0"/>
    <n v="0"/>
    <n v="0"/>
    <n v="0"/>
    <n v="513875"/>
    <n v="172459"/>
    <s v="WET"/>
  </r>
  <r>
    <s v="18/0216/FUL"/>
    <x v="2"/>
    <x v="0"/>
    <d v="2018-12-05T00:00:00"/>
    <d v="2021-12-05T00:00:00"/>
    <d v="2019-11-11T00:00:00"/>
    <m/>
    <x v="0"/>
    <s v="Open Market"/>
    <m/>
    <s v="The division of the existing single dwelling on the upper floors into two dwellings. Rear dormer and roof lights to the front roofslope."/>
    <s v="34 Colston Road_x000d_East Sheen_x000d_London_x000d_SW14 7PG"/>
    <s v="SW14 7PG"/>
    <m/>
    <m/>
    <m/>
    <n v="1"/>
    <m/>
    <m/>
    <m/>
    <m/>
    <n v="1"/>
    <m/>
    <n v="1"/>
    <m/>
    <n v="1"/>
    <m/>
    <m/>
    <m/>
    <m/>
    <m/>
    <n v="2"/>
    <n v="1"/>
    <n v="0"/>
    <n v="1"/>
    <n v="-1"/>
    <n v="0"/>
    <n v="0"/>
    <n v="0"/>
    <n v="0"/>
    <n v="1"/>
    <n v="0"/>
    <n v="1"/>
    <n v="0"/>
    <n v="0"/>
    <n v="0"/>
    <n v="0"/>
    <n v="520283"/>
    <n v="175305"/>
    <s v="EAS"/>
  </r>
  <r>
    <s v="18/0268/FUL"/>
    <x v="0"/>
    <x v="0"/>
    <d v="2018-05-31T00:00:00"/>
    <d v="2021-05-31T00:00:00"/>
    <m/>
    <m/>
    <x v="2"/>
    <s v="Open Market"/>
    <m/>
    <s v="Demolition of the existing four bedroom house and garage and replace with a new build four bedroom house, together with associated hard and soft landscaping, cycle and refuse stores and parking."/>
    <s v="36 Sunnyside Road_x000d_Teddington_x000d_TW11 0RT"/>
    <s v="TW11 0RT"/>
    <m/>
    <m/>
    <m/>
    <n v="1"/>
    <m/>
    <m/>
    <m/>
    <m/>
    <n v="1"/>
    <m/>
    <m/>
    <m/>
    <m/>
    <n v="1"/>
    <m/>
    <m/>
    <m/>
    <m/>
    <n v="1"/>
    <n v="0"/>
    <n v="0"/>
    <n v="0"/>
    <n v="0"/>
    <n v="0"/>
    <n v="0"/>
    <n v="0"/>
    <n v="0"/>
    <n v="0"/>
    <n v="0"/>
    <n v="0"/>
    <n v="0"/>
    <n v="0"/>
    <n v="0"/>
    <n v="0"/>
    <n v="514952"/>
    <n v="171606"/>
    <s v="FHH"/>
  </r>
  <r>
    <s v="18/0282/FUL"/>
    <x v="0"/>
    <x v="0"/>
    <d v="2018-04-03T00:00:00"/>
    <d v="2021-04-03T00:00:00"/>
    <d v="2019-03-01T00:00:00"/>
    <m/>
    <x v="0"/>
    <s v="Open Market"/>
    <m/>
    <s v="Demolition of the existing 2 storey residential building and single storey garages and erection of a pair of semi-detached, 3 storey (plus basement) 4 bedroom dwellings with associated private gardens and off street parking.  Creation of a new crossover a"/>
    <s v="Upton House_x000d_19 - 20 Queens Ride_x000d_Barnes_x000d_London_x000d_SW13 0HX_x000d_"/>
    <s v="SW13 0HX"/>
    <m/>
    <m/>
    <n v="2"/>
    <m/>
    <m/>
    <m/>
    <m/>
    <m/>
    <n v="2"/>
    <m/>
    <m/>
    <m/>
    <m/>
    <n v="2"/>
    <m/>
    <m/>
    <m/>
    <m/>
    <n v="2"/>
    <n v="0"/>
    <n v="0"/>
    <n v="-2"/>
    <n v="2"/>
    <n v="0"/>
    <n v="0"/>
    <n v="0"/>
    <n v="0"/>
    <n v="0"/>
    <n v="0"/>
    <n v="0"/>
    <n v="0"/>
    <n v="0"/>
    <n v="0"/>
    <n v="0"/>
    <n v="522357"/>
    <n v="175528"/>
    <s v="MBC"/>
  </r>
  <r>
    <s v="18/0301/FUL"/>
    <x v="0"/>
    <x v="0"/>
    <d v="2018-12-18T00:00:00"/>
    <d v="2021-12-18T00:00:00"/>
    <m/>
    <m/>
    <x v="2"/>
    <s v="Open Market"/>
    <m/>
    <s v="Demolition of the existing detached dwelling house and replacement with a new detached family home with associated off street parking."/>
    <s v="18 Cedar Heights_x000d_Petersham_x000d_Richmond_x000d_TW10 7AE_x000d_"/>
    <s v="TW10 7AE"/>
    <m/>
    <m/>
    <m/>
    <n v="1"/>
    <m/>
    <m/>
    <m/>
    <m/>
    <n v="1"/>
    <m/>
    <m/>
    <m/>
    <m/>
    <m/>
    <m/>
    <n v="1"/>
    <m/>
    <m/>
    <n v="1"/>
    <n v="0"/>
    <n v="0"/>
    <n v="0"/>
    <n v="-1"/>
    <n v="0"/>
    <n v="1"/>
    <n v="0"/>
    <n v="0"/>
    <n v="0"/>
    <n v="0"/>
    <n v="0"/>
    <n v="0"/>
    <n v="0"/>
    <n v="0"/>
    <n v="0"/>
    <n v="518177"/>
    <n v="173103"/>
    <s v="HPR"/>
  </r>
  <r>
    <s v="18/0315/FUL"/>
    <x v="0"/>
    <x v="0"/>
    <d v="2019-06-20T00:00:00"/>
    <d v="2022-06-20T00:00:00"/>
    <m/>
    <m/>
    <x v="2"/>
    <s v="Open Market"/>
    <m/>
    <s v="Demolition of the existing Church Hall and the bungalow at No 44 The Avenue and erection of four dwellings (3 x 4B7P, 1 x 3B5P) (Use Class C3 Dwelling Houses); a new entrance lobby (Narthex) to All Saints' Church and a new Church Hall (Use Class D1: Non-R"/>
    <s v="All Saints Parish Church_x000d_The Avenue_x000d_Hampton_x000d_TW12 3RG_x000d_"/>
    <s v="TW12 3RG"/>
    <m/>
    <m/>
    <n v="1"/>
    <m/>
    <m/>
    <m/>
    <m/>
    <m/>
    <n v="1"/>
    <m/>
    <m/>
    <n v="1"/>
    <n v="1"/>
    <n v="3"/>
    <m/>
    <m/>
    <m/>
    <m/>
    <n v="5"/>
    <n v="0"/>
    <n v="1"/>
    <n v="0"/>
    <n v="3"/>
    <n v="0"/>
    <n v="0"/>
    <n v="0"/>
    <n v="0"/>
    <n v="4"/>
    <n v="0"/>
    <n v="0"/>
    <n v="1"/>
    <n v="1"/>
    <n v="1"/>
    <n v="1"/>
    <n v="512966"/>
    <n v="170724"/>
    <s v="HNN"/>
  </r>
  <r>
    <s v="18/0318/FUL"/>
    <x v="2"/>
    <x v="0"/>
    <d v="2018-10-09T00:00:00"/>
    <d v="2021-10-09T00:00:00"/>
    <d v="2018-11-01T00:00:00"/>
    <d v="2020-03-18T00:00:00"/>
    <x v="1"/>
    <s v="Open Market"/>
    <m/>
    <s v="Change of use of existing basement area to residential (C3); part single; part two-storey rear extension (following demolition of existing rear extensions/outrigger); hip to gable and rear dormer roof extension; two rooflights to the front roofslope; deck"/>
    <s v="Maisonette_x000d_35 Staines Road_x000d_Twickenham_x000d_TW2 5BG_x000d_"/>
    <s v="TW2 5BG"/>
    <n v="2"/>
    <m/>
    <m/>
    <m/>
    <m/>
    <m/>
    <m/>
    <m/>
    <n v="2"/>
    <m/>
    <m/>
    <n v="1"/>
    <m/>
    <m/>
    <m/>
    <m/>
    <m/>
    <m/>
    <n v="1"/>
    <n v="-2"/>
    <n v="1"/>
    <n v="0"/>
    <n v="0"/>
    <n v="0"/>
    <n v="0"/>
    <n v="0"/>
    <n v="0"/>
    <n v="-1"/>
    <n v="-1"/>
    <n v="0"/>
    <n v="0"/>
    <n v="0"/>
    <n v="0"/>
    <n v="0"/>
    <n v="514998"/>
    <n v="172958"/>
    <s v="WET"/>
  </r>
  <r>
    <s v="18/0433/FUL"/>
    <x v="1"/>
    <x v="0"/>
    <d v="2018-07-24T00:00:00"/>
    <d v="2021-07-24T00:00:00"/>
    <d v="2019-05-01T00:00:00"/>
    <d v="2019-09-14T00:00:00"/>
    <x v="1"/>
    <s v="Open Market"/>
    <m/>
    <s v="Change of Use from Respite Centre to Residential Use. To provide 1No. Studio &amp; 3No. 1 Bed Apartments, with associated Amenity Space &amp; Parking."/>
    <s v="26 Egerton Road_x000d_Twickenham_x000d_TW2 7SP"/>
    <s v="TW2 7SP"/>
    <m/>
    <m/>
    <m/>
    <m/>
    <m/>
    <m/>
    <m/>
    <m/>
    <n v="0"/>
    <m/>
    <n v="4"/>
    <m/>
    <m/>
    <m/>
    <m/>
    <m/>
    <m/>
    <m/>
    <n v="4"/>
    <n v="4"/>
    <n v="0"/>
    <n v="0"/>
    <n v="0"/>
    <n v="0"/>
    <n v="0"/>
    <n v="0"/>
    <n v="0"/>
    <n v="4"/>
    <n v="4"/>
    <n v="0"/>
    <n v="0"/>
    <n v="0"/>
    <n v="0"/>
    <n v="0"/>
    <n v="515424"/>
    <n v="173951"/>
    <s v="STM"/>
  </r>
  <r>
    <s v="18/0449/FUL"/>
    <x v="2"/>
    <x v="0"/>
    <d v="2018-09-07T00:00:00"/>
    <d v="2021-09-07T00:00:00"/>
    <d v="2018-11-01T00:00:00"/>
    <m/>
    <x v="0"/>
    <s v="Open Market"/>
    <m/>
    <s v="Replacement window on first floor front elevation to facilitate the conversion of existing 2 bed maisonette into 2 x 1bedroom flats."/>
    <s v="1 North Cottage_x000d_Hampton Court Road_x000d_Hampton_x000d_East Molesey_x000d_KT8 9BZ_x000d_"/>
    <s v="KT8 9BZ"/>
    <m/>
    <n v="1"/>
    <m/>
    <m/>
    <m/>
    <m/>
    <m/>
    <m/>
    <n v="1"/>
    <m/>
    <n v="2"/>
    <m/>
    <m/>
    <m/>
    <m/>
    <m/>
    <m/>
    <m/>
    <n v="2"/>
    <n v="2"/>
    <n v="-1"/>
    <n v="0"/>
    <n v="0"/>
    <n v="0"/>
    <n v="0"/>
    <n v="0"/>
    <n v="0"/>
    <n v="1"/>
    <n v="0"/>
    <n v="1"/>
    <n v="0"/>
    <n v="0"/>
    <n v="0"/>
    <n v="0"/>
    <n v="515991"/>
    <n v="168830"/>
    <s v="HTN"/>
  </r>
  <r>
    <s v="18/0584/GPD15"/>
    <x v="1"/>
    <x v="1"/>
    <d v="2018-04-17T00:00:00"/>
    <d v="2021-05-17T00:00:00"/>
    <m/>
    <m/>
    <x v="2"/>
    <s v="Open Market"/>
    <m/>
    <s v="Change of use from B1c to C3 (Residential) to provide 2 x 2B4P flats."/>
    <s v="1 High Street_x000d_Hampton Hill_x000d__x000d_"/>
    <s v="TW12 1NA"/>
    <m/>
    <m/>
    <m/>
    <m/>
    <m/>
    <m/>
    <m/>
    <m/>
    <n v="0"/>
    <m/>
    <m/>
    <n v="2"/>
    <m/>
    <m/>
    <m/>
    <m/>
    <m/>
    <m/>
    <n v="2"/>
    <n v="0"/>
    <n v="2"/>
    <n v="0"/>
    <n v="0"/>
    <n v="0"/>
    <n v="0"/>
    <n v="0"/>
    <n v="0"/>
    <n v="2"/>
    <n v="0"/>
    <n v="0"/>
    <n v="0.5"/>
    <n v="0.5"/>
    <n v="0.5"/>
    <n v="0.5"/>
    <n v="514188"/>
    <n v="170550"/>
    <s v="FHH"/>
  </r>
  <r>
    <s v="18/0665/FUL"/>
    <x v="0"/>
    <x v="0"/>
    <d v="2018-09-20T00:00:00"/>
    <d v="2021-09-20T00:00:00"/>
    <d v="2018-04-09T00:00:00"/>
    <d v="2019-08-01T00:00:00"/>
    <x v="1"/>
    <s v="Open Market"/>
    <m/>
    <s v="Demolition of an existing detached bungalow, garage and outbuildings and the erection of 2No. semi-detached 3 bedroom houses with associated parking, cycle and refuse store and hard and soft landscaping. The removal of recessed entrance gates and erection"/>
    <s v="243 Stanley Road_x000d_Twickenham_x000d_TW2 5NL"/>
    <s v="TW2 5NL"/>
    <m/>
    <m/>
    <n v="1"/>
    <m/>
    <m/>
    <m/>
    <m/>
    <m/>
    <n v="1"/>
    <m/>
    <m/>
    <m/>
    <n v="2"/>
    <m/>
    <m/>
    <m/>
    <m/>
    <m/>
    <n v="2"/>
    <n v="0"/>
    <n v="0"/>
    <n v="1"/>
    <n v="0"/>
    <n v="0"/>
    <n v="0"/>
    <n v="0"/>
    <n v="0"/>
    <n v="1"/>
    <n v="1"/>
    <n v="0"/>
    <n v="0"/>
    <n v="0"/>
    <n v="0"/>
    <n v="0"/>
    <n v="514859"/>
    <n v="172254"/>
    <s v="SOT"/>
  </r>
  <r>
    <s v="18/0692/FUL"/>
    <x v="0"/>
    <x v="0"/>
    <d v="2018-08-17T00:00:00"/>
    <d v="2021-08-17T00:00:00"/>
    <d v="2019-08-12T00:00:00"/>
    <m/>
    <x v="0"/>
    <s v="Open Market"/>
    <m/>
    <s v="Part two-storey rear extensions with two rear gable roofs; part raising of the ridge height; removal of rear chimney; new windows (including removal) and door to the side (south elevation) at ground and first floor level; removal of side windows at ground"/>
    <s v="83 Wensleydale Road_x000d_Hampton_x000d_TW12 2LP"/>
    <s v="TW12 2LP"/>
    <m/>
    <m/>
    <m/>
    <m/>
    <m/>
    <m/>
    <m/>
    <m/>
    <n v="0"/>
    <m/>
    <m/>
    <m/>
    <m/>
    <n v="1"/>
    <m/>
    <m/>
    <m/>
    <m/>
    <n v="1"/>
    <n v="0"/>
    <n v="0"/>
    <n v="0"/>
    <n v="1"/>
    <n v="0"/>
    <n v="0"/>
    <n v="0"/>
    <n v="0"/>
    <n v="1"/>
    <n v="0"/>
    <n v="1"/>
    <n v="0"/>
    <n v="0"/>
    <n v="0"/>
    <n v="0"/>
    <n v="513446"/>
    <n v="170353"/>
    <s v="HTN"/>
  </r>
  <r>
    <s v="18/0723/FUL"/>
    <x v="0"/>
    <x v="0"/>
    <d v="2018-10-04T00:00:00"/>
    <d v="2021-10-04T00:00:00"/>
    <m/>
    <m/>
    <x v="2"/>
    <s v="Open Market"/>
    <m/>
    <s v="Demolition of existing dwelling and the erection of a replacement two storey, 4 bedroom dwelling"/>
    <s v="3 Queens Rise_x000d_Richmond_x000d_TW10 6HL"/>
    <s v="TW10 6HL"/>
    <m/>
    <m/>
    <m/>
    <n v="1"/>
    <m/>
    <m/>
    <m/>
    <m/>
    <n v="1"/>
    <m/>
    <m/>
    <m/>
    <m/>
    <n v="1"/>
    <m/>
    <m/>
    <m/>
    <m/>
    <n v="1"/>
    <n v="0"/>
    <n v="0"/>
    <n v="0"/>
    <n v="0"/>
    <n v="0"/>
    <n v="0"/>
    <n v="0"/>
    <n v="0"/>
    <n v="0"/>
    <n v="0"/>
    <n v="0"/>
    <n v="0"/>
    <n v="0"/>
    <n v="0"/>
    <n v="0"/>
    <n v="518695"/>
    <n v="174476"/>
    <s v="SRW"/>
  </r>
  <r>
    <s v="18/0737/FUL"/>
    <x v="1"/>
    <x v="0"/>
    <d v="2018-12-12T00:00:00"/>
    <d v="2021-12-13T00:00:00"/>
    <d v="2019-01-08T00:00:00"/>
    <d v="2020-02-07T00:00:00"/>
    <x v="1"/>
    <s v="Open Market"/>
    <m/>
    <s v="Change of use of rear part of ground floor from retail use (Class A1) to residential use (Class C3) to create a 1No. one-bedroom dwelling with basement accommodation excavated."/>
    <s v="70 White Hart Lane_x000d_Barnes_x000d_London_x000d_SW13 0PZ"/>
    <s v="SW13 0PZ"/>
    <m/>
    <m/>
    <m/>
    <m/>
    <m/>
    <m/>
    <m/>
    <m/>
    <n v="0"/>
    <m/>
    <n v="1"/>
    <m/>
    <m/>
    <m/>
    <m/>
    <m/>
    <m/>
    <m/>
    <n v="1"/>
    <n v="1"/>
    <n v="0"/>
    <n v="0"/>
    <n v="0"/>
    <n v="0"/>
    <n v="0"/>
    <n v="0"/>
    <n v="0"/>
    <n v="1"/>
    <n v="1"/>
    <n v="0"/>
    <n v="0"/>
    <n v="0"/>
    <n v="0"/>
    <n v="0"/>
    <n v="521322"/>
    <n v="175815"/>
    <s v="MBC"/>
  </r>
  <r>
    <s v="18/0743/FUL"/>
    <x v="0"/>
    <x v="0"/>
    <d v="2018-08-23T00:00:00"/>
    <d v="2021-08-23T00:00:00"/>
    <m/>
    <d v="2019-05-28T00:00:00"/>
    <x v="1"/>
    <s v="Open Market"/>
    <m/>
    <s v="Demolition of the existing garage and concrete slabs and erection of 1 no. single storey two bedroom dwelling with green roof to the rear of 4 Sixth Cross Road. Demolition of existing garage to the rear of number 8 Sixth Cross Road to facilitate provision"/>
    <s v="4 Sixth Cross Road_x000d_Twickenham_x000d_TW2 5PB_x000d_"/>
    <s v="TW2 5PB"/>
    <m/>
    <m/>
    <m/>
    <m/>
    <m/>
    <m/>
    <m/>
    <m/>
    <n v="0"/>
    <m/>
    <m/>
    <n v="1"/>
    <m/>
    <m/>
    <m/>
    <m/>
    <m/>
    <m/>
    <n v="1"/>
    <n v="0"/>
    <n v="1"/>
    <n v="0"/>
    <n v="0"/>
    <n v="0"/>
    <n v="0"/>
    <n v="0"/>
    <n v="0"/>
    <n v="1"/>
    <n v="1"/>
    <n v="0"/>
    <n v="0"/>
    <n v="0"/>
    <n v="0"/>
    <n v="0"/>
    <n v="514675"/>
    <n v="172117"/>
    <s v="WET"/>
  </r>
  <r>
    <s v="18/0745/FUL"/>
    <x v="2"/>
    <x v="0"/>
    <d v="2018-07-06T00:00:00"/>
    <d v="2021-07-06T00:00:00"/>
    <d v="2018-10-01T00:00:00"/>
    <d v="2019-10-15T00:00:00"/>
    <x v="1"/>
    <s v="Open Market"/>
    <m/>
    <s v="Part two-storey rear extension including Juliet balcony at ground floor level rear elevation; part lower ground floor side and rear extension to allow for the conversion of the existing dwellinghouse into 2x2 bed (1X 2B4P and 1x 2B3P flats); retention of"/>
    <s v="149 High Street_x000d_Teddington_x000d_TW11 8HH"/>
    <s v="TW11 8HH"/>
    <m/>
    <m/>
    <m/>
    <m/>
    <n v="1"/>
    <m/>
    <m/>
    <m/>
    <n v="1"/>
    <m/>
    <m/>
    <n v="2"/>
    <m/>
    <m/>
    <m/>
    <m/>
    <m/>
    <m/>
    <n v="2"/>
    <n v="0"/>
    <n v="2"/>
    <n v="0"/>
    <n v="0"/>
    <n v="-1"/>
    <n v="0"/>
    <n v="0"/>
    <n v="0"/>
    <n v="1"/>
    <n v="1"/>
    <n v="0"/>
    <n v="0"/>
    <n v="0"/>
    <n v="0"/>
    <n v="0"/>
    <n v="516418"/>
    <n v="171190"/>
    <s v="TED"/>
  </r>
  <r>
    <s v="18/0771/FUL"/>
    <x v="0"/>
    <x v="0"/>
    <d v="2018-06-21T00:00:00"/>
    <d v="2021-06-21T00:00:00"/>
    <d v="2018-12-01T00:00:00"/>
    <m/>
    <x v="0"/>
    <s v="Open Market"/>
    <m/>
    <s v="Erection of a 1B2P bungalow with associated hard and soft landscaping and cycle and refuse store.  Creation of dropped kerb to faclitate provision of 1 no. parking space."/>
    <s v="Land Adjacent To_x000d_94 Pigeon Lane_x000d_Hampton_x000d_TW12 1AF_x000d_"/>
    <s v="TW12 1AF"/>
    <m/>
    <m/>
    <m/>
    <m/>
    <m/>
    <m/>
    <m/>
    <m/>
    <n v="0"/>
    <m/>
    <n v="1"/>
    <m/>
    <m/>
    <m/>
    <m/>
    <m/>
    <m/>
    <m/>
    <n v="1"/>
    <n v="1"/>
    <n v="0"/>
    <n v="0"/>
    <n v="0"/>
    <n v="0"/>
    <n v="0"/>
    <n v="0"/>
    <n v="0"/>
    <n v="1"/>
    <n v="0"/>
    <n v="1"/>
    <n v="0"/>
    <n v="0"/>
    <n v="0"/>
    <n v="0"/>
    <n v="513452"/>
    <n v="171614"/>
    <s v="HNN"/>
  </r>
  <r>
    <s v="18/0860/GPD15"/>
    <x v="1"/>
    <x v="1"/>
    <d v="2018-05-08T00:00:00"/>
    <d v="2021-05-08T00:00:00"/>
    <m/>
    <d v="2019-06-14T00:00:00"/>
    <x v="1"/>
    <s v="Open Market"/>
    <m/>
    <s v="Change of use from B1(c) to C3 to provide seven new self-contained studio residential dwellings."/>
    <s v="2 Elmfield Avenue_x000d_Teddington_x000d_TW11 8BS_x000d_"/>
    <s v="TW11 8BS"/>
    <m/>
    <m/>
    <m/>
    <m/>
    <m/>
    <m/>
    <m/>
    <m/>
    <n v="0"/>
    <m/>
    <n v="7"/>
    <m/>
    <m/>
    <m/>
    <m/>
    <m/>
    <m/>
    <m/>
    <n v="7"/>
    <n v="7"/>
    <n v="0"/>
    <n v="0"/>
    <n v="0"/>
    <n v="0"/>
    <n v="0"/>
    <n v="0"/>
    <n v="0"/>
    <n v="7"/>
    <n v="7"/>
    <n v="0"/>
    <n v="0"/>
    <n v="0"/>
    <n v="0"/>
    <n v="0"/>
    <n v="516011"/>
    <n v="171165"/>
    <s v="TED"/>
  </r>
  <r>
    <s v="18/0866/FUL"/>
    <x v="4"/>
    <x v="0"/>
    <d v="2018-11-05T00:00:00"/>
    <d v="2021-11-06T00:00:00"/>
    <m/>
    <m/>
    <x v="2"/>
    <s v="Open Market"/>
    <m/>
    <s v="Extension and alterations to existing 2 no. retail units and 1 no. 3-bedroom residential unit to provide 1 no. A1/A2/B1 unit and 5 no. residential units, including provision of lower ground floor level and rear dormers."/>
    <s v="422 Upper Richmond Road West_x000d_East Sheen_x000d_London_x000d__x000d_"/>
    <s v="TW10 5DY"/>
    <m/>
    <m/>
    <n v="1"/>
    <m/>
    <m/>
    <m/>
    <m/>
    <m/>
    <n v="1"/>
    <m/>
    <n v="5"/>
    <m/>
    <m/>
    <m/>
    <m/>
    <m/>
    <m/>
    <m/>
    <n v="5"/>
    <n v="5"/>
    <n v="0"/>
    <n v="-1"/>
    <n v="0"/>
    <n v="0"/>
    <n v="0"/>
    <n v="0"/>
    <n v="0"/>
    <n v="4"/>
    <n v="0"/>
    <n v="0"/>
    <n v="1"/>
    <n v="1"/>
    <n v="1"/>
    <n v="1"/>
    <n v="519849"/>
    <n v="175357"/>
    <s v="NRW"/>
  </r>
  <r>
    <s v="18/0929/FUL"/>
    <x v="3"/>
    <x v="0"/>
    <d v="2018-11-07T00:00:00"/>
    <d v="2021-11-07T00:00:00"/>
    <d v="2018-12-03T00:00:00"/>
    <d v="2020-06-12T00:00:00"/>
    <x v="0"/>
    <s v="Open Market"/>
    <m/>
    <s v="Replacement shopfront and new entrance door.  New doors/windows to the side and rear elevation of the existing rear extension.   Change of use of the front part of ground floor level from restaurant (Class A3) to retail (Class A1).  First floor rear exten"/>
    <s v="195 High Street_x000d_Hampton Hill_x000d_TW12 1NL"/>
    <s v="TW12 1NL"/>
    <n v="3"/>
    <m/>
    <m/>
    <m/>
    <m/>
    <m/>
    <m/>
    <m/>
    <n v="3"/>
    <m/>
    <m/>
    <n v="3"/>
    <m/>
    <m/>
    <m/>
    <m/>
    <m/>
    <m/>
    <n v="3"/>
    <n v="-3"/>
    <n v="3"/>
    <n v="0"/>
    <n v="0"/>
    <n v="0"/>
    <n v="0"/>
    <n v="0"/>
    <n v="0"/>
    <n v="0"/>
    <n v="0"/>
    <n v="0"/>
    <n v="0"/>
    <n v="0"/>
    <n v="0"/>
    <n v="0"/>
    <n v="514485"/>
    <n v="171271"/>
    <s v="FHH"/>
  </r>
  <r>
    <s v="18/0946/FUL"/>
    <x v="1"/>
    <x v="0"/>
    <d v="2018-06-04T00:00:00"/>
    <d v="2021-06-04T00:00:00"/>
    <d v="2020-01-13T00:00:00"/>
    <m/>
    <x v="0"/>
    <s v="Open Market"/>
    <m/>
    <s v="Conversion of Second Floor Flat into 2 no. x 1-bedroom Flats"/>
    <s v="Second Floor Flat _x000d_302 Sandycombe Road_x000d_Richmond_x000d_TW9 3NG"/>
    <s v="TW9 3NG"/>
    <m/>
    <n v="1"/>
    <m/>
    <m/>
    <m/>
    <m/>
    <m/>
    <m/>
    <n v="1"/>
    <m/>
    <n v="2"/>
    <m/>
    <m/>
    <m/>
    <m/>
    <m/>
    <m/>
    <m/>
    <n v="2"/>
    <n v="2"/>
    <n v="-1"/>
    <n v="0"/>
    <n v="0"/>
    <n v="0"/>
    <n v="0"/>
    <n v="0"/>
    <n v="0"/>
    <n v="1"/>
    <n v="0"/>
    <n v="1"/>
    <n v="0"/>
    <n v="0"/>
    <n v="0"/>
    <n v="0"/>
    <n v="519061"/>
    <n v="176659"/>
    <s v="KWA"/>
  </r>
  <r>
    <s v="18/1022/FUL"/>
    <x v="2"/>
    <x v="0"/>
    <d v="2018-11-27T00:00:00"/>
    <d v="2021-11-27T00:00:00"/>
    <m/>
    <m/>
    <x v="2"/>
    <s v="Open Market"/>
    <m/>
    <s v="Change of use of 1st floor from C3 (Residential) use to D1 use (Dental Surgery). Replacement 5 no. windows on second floor front elevation."/>
    <s v="Elmfield House_x000d_High Street_x000d_Teddington_x000d_TW11 8EW_x000d_"/>
    <s v="TW11 8EW"/>
    <n v="1"/>
    <m/>
    <m/>
    <m/>
    <m/>
    <m/>
    <m/>
    <m/>
    <n v="1"/>
    <m/>
    <m/>
    <m/>
    <m/>
    <m/>
    <m/>
    <m/>
    <m/>
    <m/>
    <n v="0"/>
    <n v="-1"/>
    <n v="0"/>
    <n v="0"/>
    <n v="0"/>
    <n v="0"/>
    <n v="0"/>
    <n v="0"/>
    <n v="0"/>
    <n v="-1"/>
    <n v="0"/>
    <n v="0"/>
    <n v="-0.25"/>
    <n v="-0.25"/>
    <n v="-0.25"/>
    <n v="-0.25"/>
    <n v="515922"/>
    <n v="171125"/>
    <s v="TED"/>
  </r>
  <r>
    <s v="18/1038/FUL"/>
    <x v="0"/>
    <x v="0"/>
    <d v="2019-02-04T00:00:00"/>
    <d v="2022-02-04T00:00:00"/>
    <m/>
    <m/>
    <x v="2"/>
    <s v="Open Market"/>
    <m/>
    <s v="Partial demolition and alterations to the existing building and the erection of 3 x 3-bedroom new build houses on the eastern part of the site, with associated parking and landscaping."/>
    <s v="21A St Leonards Road_x000d_East Sheen_x000d_London_x000d_SW14 7LY_x000d_"/>
    <m/>
    <m/>
    <m/>
    <m/>
    <m/>
    <m/>
    <m/>
    <m/>
    <m/>
    <n v="0"/>
    <m/>
    <m/>
    <m/>
    <n v="3"/>
    <m/>
    <m/>
    <m/>
    <m/>
    <n v="0"/>
    <n v="3"/>
    <n v="0"/>
    <n v="0"/>
    <n v="3"/>
    <n v="0"/>
    <n v="0"/>
    <n v="0"/>
    <n v="0"/>
    <n v="0"/>
    <n v="3"/>
    <n v="0"/>
    <n v="0"/>
    <n v="0.75"/>
    <n v="0.75"/>
    <n v="0.75"/>
    <n v="0.75"/>
    <n v="520397"/>
    <n v="175552"/>
    <s v="EAS"/>
  </r>
  <r>
    <s v="18/1064/GPD15"/>
    <x v="1"/>
    <x v="1"/>
    <d v="2018-05-22T00:00:00"/>
    <d v="2021-05-22T00:00:00"/>
    <m/>
    <m/>
    <x v="2"/>
    <s v="Open Market"/>
    <m/>
    <s v="Change of use from offices (B1) to residential (C3)"/>
    <s v="21A St Leonards Road_x000d_East Sheen_x000d_London_x000d_SW14 7LY_x000d_"/>
    <s v="SW14 7LY"/>
    <m/>
    <m/>
    <m/>
    <m/>
    <m/>
    <m/>
    <m/>
    <m/>
    <n v="0"/>
    <m/>
    <m/>
    <m/>
    <n v="5"/>
    <m/>
    <m/>
    <m/>
    <m/>
    <m/>
    <n v="5"/>
    <n v="0"/>
    <n v="0"/>
    <n v="5"/>
    <n v="0"/>
    <n v="0"/>
    <n v="0"/>
    <n v="0"/>
    <n v="0"/>
    <n v="5"/>
    <n v="0"/>
    <n v="0"/>
    <n v="1.25"/>
    <n v="1.25"/>
    <n v="1.25"/>
    <n v="1.25"/>
    <n v="520397"/>
    <n v="175552"/>
    <s v="EAS"/>
  </r>
  <r>
    <s v="18/1114/FUL"/>
    <x v="3"/>
    <x v="0"/>
    <d v="2019-07-25T00:00:00"/>
    <d v="2022-07-25T00:00:00"/>
    <m/>
    <m/>
    <x v="2"/>
    <s v="Open Market"/>
    <m/>
    <s v="Proposed extension at roof level and 3 storey rear staircase extension to facilitate the creation of 1 no. 1B2P flat.  Reconfiguration of existing 2 x 2 bed maisonettes into 2 x 2 bed flats.  Alterations to external elevations of the property.  Provsion o"/>
    <s v="34 And 36 Taylor Close And 177 High Street Hampton Hill_x000a__x000a_"/>
    <s v="TW12 1LF"/>
    <m/>
    <m/>
    <n v="2"/>
    <m/>
    <m/>
    <m/>
    <m/>
    <m/>
    <n v="2"/>
    <m/>
    <n v="1"/>
    <n v="2"/>
    <m/>
    <m/>
    <m/>
    <m/>
    <m/>
    <m/>
    <n v="3"/>
    <n v="1"/>
    <n v="2"/>
    <n v="-2"/>
    <n v="0"/>
    <n v="0"/>
    <n v="0"/>
    <n v="0"/>
    <n v="0"/>
    <n v="1"/>
    <n v="0"/>
    <n v="0"/>
    <n v="0.25"/>
    <n v="0.25"/>
    <n v="0.25"/>
    <n v="0.25"/>
    <n v="514448"/>
    <n v="171212"/>
    <s v="FHH"/>
  </r>
  <r>
    <s v="18/1175/FUL"/>
    <x v="4"/>
    <x v="0"/>
    <d v="2018-10-05T00:00:00"/>
    <d v="2021-10-05T00:00:00"/>
    <d v="2019-05-17T00:00:00"/>
    <d v="2019-09-10T00:00:00"/>
    <x v="1"/>
    <s v="Open Market"/>
    <m/>
    <s v="Construction of 3 front roof dormer windows to facilitate the creation of a new two-bedroom flat in the roof space, including the alteration to the layout of flat 19 (resulting in a decrease in size) to provide access."/>
    <s v="17 - 20 Tersha Street_x000d_Richmond_x000d__x000d_"/>
    <s v="TW9 2LY"/>
    <m/>
    <m/>
    <m/>
    <m/>
    <m/>
    <m/>
    <m/>
    <m/>
    <n v="0"/>
    <m/>
    <m/>
    <n v="1"/>
    <m/>
    <m/>
    <m/>
    <m/>
    <m/>
    <m/>
    <n v="1"/>
    <n v="0"/>
    <n v="1"/>
    <n v="0"/>
    <n v="0"/>
    <n v="0"/>
    <n v="0"/>
    <n v="0"/>
    <n v="0"/>
    <n v="1"/>
    <n v="1"/>
    <n v="0"/>
    <n v="0"/>
    <n v="0"/>
    <n v="0"/>
    <n v="0"/>
    <n v="518588"/>
    <n v="175372"/>
    <s v="NRW"/>
  </r>
  <r>
    <s v="18/1248/FUL"/>
    <x v="1"/>
    <x v="0"/>
    <d v="2018-12-21T00:00:00"/>
    <d v="2021-12-21T00:00:00"/>
    <m/>
    <m/>
    <x v="2"/>
    <s v="Open Market"/>
    <m/>
    <s v="Conversion, refurbishment and extension of existing tyre shop with maisonette above (C3) into two self-contained one bedroom flats (C3)."/>
    <s v="1 Trinity Road_x000d_Richmond_x000d_TW9 2LD"/>
    <s v="TW9 2LD"/>
    <n v="1"/>
    <m/>
    <m/>
    <m/>
    <m/>
    <m/>
    <m/>
    <m/>
    <n v="1"/>
    <m/>
    <n v="2"/>
    <m/>
    <m/>
    <m/>
    <m/>
    <m/>
    <m/>
    <m/>
    <n v="2"/>
    <n v="1"/>
    <n v="0"/>
    <n v="0"/>
    <n v="0"/>
    <n v="0"/>
    <n v="0"/>
    <n v="0"/>
    <n v="0"/>
    <n v="1"/>
    <n v="0"/>
    <n v="0"/>
    <n v="0.25"/>
    <n v="0.25"/>
    <n v="0.25"/>
    <n v="0.25"/>
    <n v="518862"/>
    <n v="175562"/>
    <s v="NRW"/>
  </r>
  <r>
    <s v="18/1360/GPD15"/>
    <x v="1"/>
    <x v="1"/>
    <d v="2018-06-15T00:00:00"/>
    <d v="2021-06-15T00:00:00"/>
    <d v="2019-05-03T00:00:00"/>
    <d v="2019-09-12T00:00:00"/>
    <x v="1"/>
    <s v="Open Market"/>
    <m/>
    <s v="Change of use of ground floor from B1 (office) to C3 (dwellinghouse) to provide a 1 bedroom unit."/>
    <s v="1 Coval Passage_x000d_East Sheen_x000d_London_x000d_SW14 7RE_x000d_"/>
    <s v="SW14 7RE"/>
    <m/>
    <m/>
    <m/>
    <m/>
    <m/>
    <m/>
    <m/>
    <m/>
    <n v="0"/>
    <m/>
    <n v="1"/>
    <m/>
    <m/>
    <m/>
    <m/>
    <m/>
    <m/>
    <m/>
    <n v="1"/>
    <n v="1"/>
    <n v="0"/>
    <n v="0"/>
    <n v="0"/>
    <n v="0"/>
    <n v="0"/>
    <n v="0"/>
    <n v="0"/>
    <n v="1"/>
    <n v="1"/>
    <n v="0"/>
    <n v="0"/>
    <n v="0"/>
    <n v="0"/>
    <n v="0"/>
    <n v="520124"/>
    <n v="175293"/>
    <s v="EAS"/>
  </r>
  <r>
    <s v="18/1442/FUL"/>
    <x v="0"/>
    <x v="0"/>
    <d v="2019-01-07T00:00:00"/>
    <d v="2022-01-07T00:00:00"/>
    <m/>
    <m/>
    <x v="2"/>
    <s v="Open Market"/>
    <m/>
    <s v="Demolition of the existing outbuilding to the rear of no.48 Fourth Cross Road accessed via Rutland Road and construction of 1x2 bedroom dwelling including basement, with associated car parking, cycle parking and recycle/refuse storage."/>
    <s v="Land Rear Of_x000d_48 Fourth Cross Road_x000d_Twickenham_x000d__x000d_"/>
    <s v="TW2 5ER"/>
    <m/>
    <m/>
    <m/>
    <m/>
    <m/>
    <m/>
    <m/>
    <m/>
    <n v="0"/>
    <m/>
    <m/>
    <n v="1"/>
    <m/>
    <m/>
    <m/>
    <m/>
    <m/>
    <m/>
    <n v="1"/>
    <n v="0"/>
    <n v="1"/>
    <n v="0"/>
    <n v="0"/>
    <n v="0"/>
    <n v="0"/>
    <n v="0"/>
    <n v="0"/>
    <n v="1"/>
    <n v="0"/>
    <n v="0"/>
    <n v="0.25"/>
    <n v="0.25"/>
    <n v="0.25"/>
    <n v="0.25"/>
    <n v="514703"/>
    <n v="172701"/>
    <m/>
  </r>
  <r>
    <s v="18/1446/FUL"/>
    <x v="0"/>
    <x v="0"/>
    <d v="2018-08-10T00:00:00"/>
    <d v="2021-08-10T00:00:00"/>
    <m/>
    <m/>
    <x v="2"/>
    <s v="Open Market"/>
    <m/>
    <s v="Demolition of existing single family dwelling and erection of a replacement two-storey dwelling house, with accommodation in the mansard roof."/>
    <s v="32 Albion Road_x000d_Twickenham_x000d_TW2 6QJ"/>
    <s v="TW2 6QJ"/>
    <m/>
    <m/>
    <m/>
    <n v="1"/>
    <m/>
    <m/>
    <m/>
    <m/>
    <n v="1"/>
    <m/>
    <m/>
    <m/>
    <m/>
    <n v="1"/>
    <m/>
    <m/>
    <m/>
    <m/>
    <n v="1"/>
    <n v="0"/>
    <n v="0"/>
    <n v="0"/>
    <n v="0"/>
    <n v="0"/>
    <n v="0"/>
    <n v="0"/>
    <n v="0"/>
    <n v="0"/>
    <n v="0"/>
    <n v="0"/>
    <n v="0"/>
    <n v="0"/>
    <n v="0"/>
    <n v="0"/>
    <n v="515299"/>
    <n v="173105"/>
    <s v="SOT"/>
  </r>
  <r>
    <s v="18/1566/FUL"/>
    <x v="2"/>
    <x v="0"/>
    <d v="2018-09-25T00:00:00"/>
    <d v="2021-09-25T00:00:00"/>
    <d v="2019-01-31T00:00:00"/>
    <d v="2019-10-10T00:00:00"/>
    <x v="1"/>
    <s v="Open Market"/>
    <m/>
    <s v="Second floor rear roof extension, replacement windows on first floor rear and side elevations, 2 no. rooflights on front roof slope to facilitate the conversion of existing 3 bed dwelling house to form 2x 2 bed flats and 1x 1 bed flat and associated cycle"/>
    <s v="16 Whitton Road_x000d_Twickenham_x000d_TW1 1BJ"/>
    <s v="TW1 1BJ"/>
    <m/>
    <m/>
    <n v="1"/>
    <m/>
    <m/>
    <m/>
    <m/>
    <m/>
    <n v="1"/>
    <m/>
    <n v="1"/>
    <n v="2"/>
    <m/>
    <m/>
    <m/>
    <m/>
    <m/>
    <m/>
    <n v="3"/>
    <n v="1"/>
    <n v="2"/>
    <n v="-1"/>
    <n v="0"/>
    <n v="0"/>
    <n v="0"/>
    <n v="0"/>
    <n v="0"/>
    <n v="2"/>
    <n v="2"/>
    <n v="0"/>
    <n v="0"/>
    <n v="0"/>
    <n v="0"/>
    <n v="0"/>
    <n v="515965"/>
    <n v="173782"/>
    <s v="STM"/>
  </r>
  <r>
    <s v="18/1569/FUL"/>
    <x v="2"/>
    <x v="0"/>
    <d v="2018-08-17T00:00:00"/>
    <d v="2022-03-11T00:00:00"/>
    <d v="2019-03-31T00:00:00"/>
    <d v="2019-05-31T00:00:00"/>
    <x v="1"/>
    <s v="Open Market"/>
    <m/>
    <s v="Reversion of to two self-contained flats into single family dwelling house."/>
    <s v="14 Norman Avenue_x000d_Twickenham_x000d_TW1 2LY"/>
    <s v="TW1 2LY"/>
    <m/>
    <n v="2"/>
    <m/>
    <m/>
    <m/>
    <m/>
    <m/>
    <m/>
    <n v="2"/>
    <m/>
    <m/>
    <m/>
    <m/>
    <n v="1"/>
    <m/>
    <m/>
    <m/>
    <m/>
    <n v="1"/>
    <n v="0"/>
    <n v="-2"/>
    <n v="0"/>
    <n v="1"/>
    <n v="0"/>
    <n v="0"/>
    <n v="0"/>
    <n v="0"/>
    <n v="-1"/>
    <n v="-1"/>
    <n v="0"/>
    <n v="0"/>
    <n v="0"/>
    <n v="0"/>
    <n v="0"/>
    <n v="516997"/>
    <n v="173966"/>
    <s v="TWR"/>
  </r>
  <r>
    <s v="18/1619/FUL"/>
    <x v="4"/>
    <x v="0"/>
    <d v="2019-05-28T00:00:00"/>
    <d v="2022-05-28T00:00:00"/>
    <m/>
    <d v="2020-05-12T00:00:00"/>
    <x v="0"/>
    <s v="Open Market"/>
    <m/>
    <s v="Erection of rear roof extension with roof lights to front roof slope and conversion of first floor flat and new roof space into two self-contained flats."/>
    <s v="135A Sheen Lane_x000d_East Sheen_x000d_London_x000d_SW14 8AE"/>
    <s v="SW14 8AE"/>
    <m/>
    <m/>
    <m/>
    <m/>
    <m/>
    <m/>
    <m/>
    <m/>
    <n v="0"/>
    <m/>
    <n v="1"/>
    <m/>
    <m/>
    <m/>
    <m/>
    <m/>
    <m/>
    <m/>
    <n v="1"/>
    <n v="1"/>
    <n v="0"/>
    <n v="0"/>
    <n v="0"/>
    <n v="0"/>
    <n v="0"/>
    <n v="0"/>
    <n v="0"/>
    <n v="1"/>
    <n v="0"/>
    <n v="1"/>
    <n v="0"/>
    <n v="0"/>
    <n v="0"/>
    <n v="0"/>
    <n v="520508"/>
    <n v="175448"/>
    <s v="EAS"/>
  </r>
  <r>
    <s v="18/1722/GPD13"/>
    <x v="1"/>
    <x v="1"/>
    <d v="2018-07-12T00:00:00"/>
    <d v="2021-07-12T00:00:00"/>
    <d v="2018-04-02T00:00:00"/>
    <d v="2019-10-14T00:00:00"/>
    <x v="1"/>
    <s v="Open Market"/>
    <m/>
    <s v="Change of use from A1(Retail) to C3 (Residential) to create a two bedroom flat."/>
    <s v="Ground Floor_x000d_204 Stanley Road_x000d_Teddington_x000d_TW11 8UE_x000d_"/>
    <s v="TW11 8UE"/>
    <m/>
    <m/>
    <m/>
    <m/>
    <m/>
    <m/>
    <m/>
    <m/>
    <n v="0"/>
    <m/>
    <m/>
    <n v="1"/>
    <m/>
    <m/>
    <m/>
    <m/>
    <m/>
    <m/>
    <n v="1"/>
    <n v="0"/>
    <n v="1"/>
    <n v="0"/>
    <n v="0"/>
    <n v="0"/>
    <n v="0"/>
    <n v="0"/>
    <n v="0"/>
    <n v="1"/>
    <n v="1"/>
    <n v="0"/>
    <n v="0"/>
    <n v="0"/>
    <n v="0"/>
    <n v="0"/>
    <n v="515113"/>
    <n v="171634"/>
    <s v="FHH"/>
  </r>
  <r>
    <s v="18/1743/FUL"/>
    <x v="0"/>
    <x v="0"/>
    <d v="2018-10-12T00:00:00"/>
    <d v="2021-12-20T00:00:00"/>
    <m/>
    <m/>
    <x v="2"/>
    <s v="Open Market"/>
    <m/>
    <s v="Subdivision of existing curtilage at 168 Broom Road; alterations to existing garage to the rear of the site comprising single storey side extension; two rear dormer roof extensions; two rooflights to the front roofslope and fenestration alterations to fac"/>
    <s v="168 Broom Road_x000d_Teddington_x000d_TW11 9PQ_x000d_"/>
    <s v="TW11 9PQ"/>
    <m/>
    <m/>
    <m/>
    <m/>
    <m/>
    <m/>
    <m/>
    <m/>
    <n v="0"/>
    <m/>
    <n v="1"/>
    <m/>
    <m/>
    <m/>
    <m/>
    <m/>
    <m/>
    <m/>
    <n v="1"/>
    <n v="1"/>
    <n v="0"/>
    <n v="0"/>
    <n v="0"/>
    <n v="0"/>
    <n v="0"/>
    <n v="0"/>
    <n v="0"/>
    <n v="1"/>
    <n v="0"/>
    <n v="0"/>
    <n v="0.25"/>
    <n v="0.25"/>
    <n v="0.25"/>
    <n v="0.25"/>
    <n v="517388"/>
    <n v="170706"/>
    <s v="HWI"/>
  </r>
  <r>
    <s v="18/1767/FUL"/>
    <x v="1"/>
    <x v="0"/>
    <d v="2019-01-11T00:00:00"/>
    <d v="2022-01-11T00:00:00"/>
    <d v="2019-03-01T00:00:00"/>
    <d v="2020-05-11T00:00:00"/>
    <x v="0"/>
    <s v="Open Market"/>
    <m/>
    <s v="Alterations to the existing shopfront and reduction to ground floor floorspace to facilitate the re-provision of a Class A2 use at ground floor level.  _x000d_Change of use of existing A2 to C3 (Residential) Use at part ground level and first floor level.  Repl"/>
    <s v="73 High Street_x000d_Hampton Hill_x000d_TW12 1NH_x000d_"/>
    <s v="TW12 1NH"/>
    <m/>
    <m/>
    <m/>
    <m/>
    <m/>
    <m/>
    <m/>
    <m/>
    <n v="0"/>
    <m/>
    <m/>
    <n v="2"/>
    <m/>
    <m/>
    <m/>
    <m/>
    <m/>
    <m/>
    <n v="2"/>
    <n v="0"/>
    <n v="2"/>
    <n v="0"/>
    <n v="0"/>
    <n v="0"/>
    <n v="0"/>
    <n v="0"/>
    <n v="0"/>
    <n v="2"/>
    <n v="0"/>
    <n v="2"/>
    <n v="0"/>
    <n v="0"/>
    <n v="0"/>
    <n v="0"/>
    <n v="514273"/>
    <n v="170844"/>
    <s v="FHH"/>
  </r>
  <r>
    <s v="18/1808/FUL"/>
    <x v="0"/>
    <x v="0"/>
    <d v="2018-11-19T00:00:00"/>
    <d v="2021-11-19T00:00:00"/>
    <d v="2019-10-16T00:00:00"/>
    <m/>
    <x v="0"/>
    <s v="Open Market"/>
    <m/>
    <s v="Demolition of existing building in Use Class B8 (storage and distribution) and change of use of land to C3 (residential) use.  Erection of a part two storey part single storey building to provide 4 bed (4B8P) dwellinghouse with associated parking, hard an"/>
    <s v="12 - 14 Church Lane Teddington_x000a__x000a_"/>
    <s v="TW11 8AP"/>
    <m/>
    <m/>
    <m/>
    <m/>
    <m/>
    <m/>
    <m/>
    <m/>
    <n v="0"/>
    <m/>
    <m/>
    <m/>
    <m/>
    <n v="1"/>
    <m/>
    <m/>
    <m/>
    <m/>
    <n v="1"/>
    <n v="0"/>
    <n v="0"/>
    <n v="0"/>
    <n v="1"/>
    <n v="0"/>
    <n v="0"/>
    <n v="0"/>
    <n v="0"/>
    <n v="1"/>
    <n v="0"/>
    <n v="1"/>
    <n v="0"/>
    <n v="0"/>
    <n v="0"/>
    <n v="0"/>
    <n v="515803"/>
    <n v="171071"/>
    <s v="TED"/>
  </r>
  <r>
    <s v="18/1817/GPD15"/>
    <x v="1"/>
    <x v="1"/>
    <d v="2018-06-29T00:00:00"/>
    <d v="2021-06-29T00:00:00"/>
    <m/>
    <d v="2020-02-21T00:00:00"/>
    <x v="1"/>
    <s v="Open Market"/>
    <m/>
    <s v="Change of use from an office (Use Class B1(a)) to residential (Use Class C3) to provide 1 x 4 bed dwellinghouse."/>
    <s v="9 Elmtree Road_x000d_Teddington_x000d_TW11 8SJ_x000d_"/>
    <s v="TW11 8SJ"/>
    <m/>
    <m/>
    <m/>
    <m/>
    <m/>
    <m/>
    <m/>
    <m/>
    <n v="0"/>
    <m/>
    <m/>
    <m/>
    <m/>
    <n v="1"/>
    <m/>
    <m/>
    <m/>
    <m/>
    <n v="1"/>
    <n v="0"/>
    <n v="0"/>
    <n v="0"/>
    <n v="1"/>
    <n v="0"/>
    <n v="0"/>
    <n v="0"/>
    <n v="0"/>
    <n v="1"/>
    <n v="1"/>
    <n v="0"/>
    <n v="0"/>
    <n v="0"/>
    <n v="0"/>
    <n v="0"/>
    <n v="515379"/>
    <n v="171492"/>
    <s v="FHH"/>
  </r>
  <r>
    <s v="18/1911/FUL"/>
    <x v="4"/>
    <x v="0"/>
    <d v="2018-12-11T00:00:00"/>
    <d v="2021-12-11T00:00:00"/>
    <m/>
    <m/>
    <x v="2"/>
    <s v="Open Market"/>
    <m/>
    <s v="First floor side extension and internal alterations (loss of floor space to existing first floor flat) in connection with the formation of an additional studio flat."/>
    <s v="74 Copthall Gardens_x000d_Twickenham_x000d_TW1 4HJ_x000d__x000d_"/>
    <s v="TW1 4HJ"/>
    <m/>
    <m/>
    <m/>
    <m/>
    <m/>
    <m/>
    <m/>
    <m/>
    <n v="0"/>
    <m/>
    <n v="1"/>
    <m/>
    <m/>
    <m/>
    <m/>
    <m/>
    <m/>
    <m/>
    <n v="1"/>
    <n v="1"/>
    <n v="0"/>
    <n v="0"/>
    <n v="0"/>
    <n v="0"/>
    <n v="0"/>
    <n v="0"/>
    <n v="0"/>
    <n v="1"/>
    <n v="0"/>
    <n v="0"/>
    <n v="0.25"/>
    <n v="0.25"/>
    <n v="0.25"/>
    <n v="0.25"/>
    <n v="515913"/>
    <n v="173384"/>
    <s v="TWR"/>
  </r>
  <r>
    <s v="18/2038/FUL"/>
    <x v="0"/>
    <x v="0"/>
    <d v="2019-02-12T00:00:00"/>
    <d v="2022-02-12T00:00:00"/>
    <m/>
    <m/>
    <x v="2"/>
    <s v="Open Market"/>
    <m/>
    <s v="Demolition of existing building and construction of new building with basement."/>
    <s v="33 Parke Road_x000d_Barnes_x000d_London_x000d_SW13 9NJ"/>
    <s v="SW13 9NJ"/>
    <m/>
    <m/>
    <m/>
    <m/>
    <m/>
    <n v="1"/>
    <m/>
    <m/>
    <n v="1"/>
    <m/>
    <m/>
    <m/>
    <m/>
    <m/>
    <n v="1"/>
    <m/>
    <m/>
    <m/>
    <n v="1"/>
    <n v="0"/>
    <n v="0"/>
    <n v="0"/>
    <n v="0"/>
    <n v="1"/>
    <n v="-1"/>
    <n v="0"/>
    <n v="0"/>
    <n v="0"/>
    <n v="0"/>
    <n v="0"/>
    <n v="0"/>
    <n v="0"/>
    <n v="0"/>
    <n v="0"/>
    <n v="522063"/>
    <n v="177165"/>
    <s v="BAR"/>
  </r>
  <r>
    <s v="18/2114/FUL"/>
    <x v="1"/>
    <x v="0"/>
    <d v="2018-12-20T00:00:00"/>
    <d v="2021-12-20T00:00:00"/>
    <d v="2019-02-01T00:00:00"/>
    <d v="2020-05-04T00:00:00"/>
    <x v="0"/>
    <s v="Open Market"/>
    <m/>
    <s v="Two-storey rear extension, rear roof extension and conversion of the rear part of the ground floor shop; in connection with the use of the property as a ground floor retail unit, 1x two-bedroom flat and 2 x one-bedroom flats."/>
    <s v="7 Barnes High Street_x000d_Barnes_x000d_London_x000d_SW13 9LW"/>
    <s v="SW13 9LW"/>
    <n v="2"/>
    <m/>
    <m/>
    <m/>
    <m/>
    <m/>
    <m/>
    <m/>
    <n v="2"/>
    <m/>
    <n v="2"/>
    <n v="1"/>
    <m/>
    <m/>
    <m/>
    <m/>
    <m/>
    <m/>
    <n v="3"/>
    <n v="0"/>
    <n v="1"/>
    <n v="0"/>
    <n v="0"/>
    <n v="0"/>
    <n v="0"/>
    <n v="0"/>
    <n v="0"/>
    <n v="1"/>
    <n v="0"/>
    <n v="1"/>
    <n v="0"/>
    <n v="0"/>
    <n v="0"/>
    <n v="0"/>
    <n v="521729"/>
    <n v="176389"/>
    <s v="MBC"/>
  </r>
  <r>
    <s v="18/2235/VRC"/>
    <x v="1"/>
    <x v="0"/>
    <d v="2018-09-25T00:00:00"/>
    <d v="2021-09-25T00:00:00"/>
    <m/>
    <m/>
    <x v="0"/>
    <s v="Open Market"/>
    <m/>
    <s v="Removal of Condition U35386 (Residential-Ancillary Accommodation) and vary condition U35387 (Mixed use A4/C1) of planning permission 17/2301/FUL to exclude the reference to the stable block."/>
    <s v="Jolly Coopers _x000d_16 High Street_x000d_Hampton_x000d_TW12 2SJ"/>
    <s v="TW12 2SJ"/>
    <m/>
    <m/>
    <n v="1"/>
    <m/>
    <m/>
    <m/>
    <m/>
    <m/>
    <n v="1"/>
    <m/>
    <m/>
    <n v="1"/>
    <m/>
    <m/>
    <m/>
    <m/>
    <m/>
    <m/>
    <n v="1"/>
    <n v="0"/>
    <n v="1"/>
    <n v="-1"/>
    <n v="0"/>
    <n v="0"/>
    <n v="0"/>
    <n v="0"/>
    <n v="0"/>
    <n v="0"/>
    <n v="0"/>
    <n v="0"/>
    <n v="0"/>
    <n v="0"/>
    <n v="0"/>
    <n v="0"/>
    <n v="514005"/>
    <n v="169556"/>
    <s v="HTN"/>
  </r>
  <r>
    <s v="18/2296/ES191"/>
    <x v="2"/>
    <x v="0"/>
    <d v="2018-08-20T00:00:00"/>
    <d v="2019-11-29T00:00:00"/>
    <m/>
    <d v="2019-11-29T00:00:00"/>
    <x v="1"/>
    <s v="Open Market"/>
    <m/>
    <s v="Use of the ground floor (left annex) as a self-contained dwelling (C3)."/>
    <s v="706A Hanworth Road_x000d_Whitton_x000d_Hounslow_x000d_TW4 5NT_x000d_"/>
    <s v="TW4 5NT"/>
    <m/>
    <m/>
    <m/>
    <m/>
    <n v="1"/>
    <m/>
    <m/>
    <m/>
    <n v="1"/>
    <m/>
    <m/>
    <n v="1"/>
    <n v="1"/>
    <m/>
    <m/>
    <m/>
    <m/>
    <m/>
    <n v="2"/>
    <n v="0"/>
    <n v="1"/>
    <n v="1"/>
    <n v="0"/>
    <n v="-1"/>
    <n v="0"/>
    <n v="0"/>
    <n v="0"/>
    <n v="1"/>
    <n v="1"/>
    <n v="0"/>
    <n v="0"/>
    <n v="0"/>
    <n v="0"/>
    <n v="0"/>
    <n v="512613"/>
    <n v="173404"/>
    <s v="HEA"/>
  </r>
  <r>
    <s v="18/2322/FUL"/>
    <x v="1"/>
    <x v="0"/>
    <d v="2018-11-13T00:00:00"/>
    <d v="2022-05-30T00:00:00"/>
    <d v="2020-01-13T00:00:00"/>
    <m/>
    <x v="0"/>
    <s v="Open Market"/>
    <m/>
    <s v="Demolition of existing single-storey rear lean-to extension and formation of new external patio and other external alterations to elevations.  Change of use of rear part of ground floor level from A1(retail) to C3 (residential) to faciliate its conversion"/>
    <s v="300 - 302 Sandycombe Road_x000d_Richmond_x000d_TW9 3NG_x000d_"/>
    <s v="TW9 3NG"/>
    <m/>
    <m/>
    <m/>
    <m/>
    <m/>
    <m/>
    <m/>
    <m/>
    <n v="0"/>
    <m/>
    <m/>
    <n v="1"/>
    <m/>
    <m/>
    <m/>
    <m/>
    <m/>
    <m/>
    <n v="1"/>
    <n v="0"/>
    <n v="1"/>
    <n v="0"/>
    <n v="0"/>
    <n v="0"/>
    <n v="0"/>
    <n v="0"/>
    <n v="0"/>
    <n v="1"/>
    <n v="0"/>
    <n v="1"/>
    <n v="0"/>
    <n v="0"/>
    <n v="0"/>
    <n v="0"/>
    <n v="519061"/>
    <n v="176662"/>
    <s v="KWA"/>
  </r>
  <r>
    <s v="18/2328/GPD15"/>
    <x v="1"/>
    <x v="1"/>
    <d v="2018-09-14T00:00:00"/>
    <d v="2021-09-14T00:00:00"/>
    <m/>
    <m/>
    <x v="2"/>
    <s v="Open Market"/>
    <m/>
    <s v="Change of use from B1 to C3 (1No. studio flat and 2No. one bed apartments)."/>
    <s v="4 Udney Park Road_x000d_Teddington_x000d_TW11 9BG_x000d_"/>
    <s v="TW11 9BG"/>
    <m/>
    <m/>
    <m/>
    <m/>
    <m/>
    <m/>
    <m/>
    <m/>
    <n v="0"/>
    <m/>
    <n v="3"/>
    <m/>
    <m/>
    <m/>
    <m/>
    <m/>
    <m/>
    <m/>
    <n v="3"/>
    <n v="3"/>
    <n v="0"/>
    <n v="0"/>
    <n v="0"/>
    <n v="0"/>
    <n v="0"/>
    <n v="0"/>
    <n v="0"/>
    <n v="3"/>
    <n v="0"/>
    <n v="0"/>
    <n v="0.75"/>
    <n v="0.75"/>
    <n v="0.75"/>
    <n v="0.75"/>
    <n v="516288"/>
    <n v="171091"/>
    <s v="TED"/>
  </r>
  <r>
    <s v="18/2494/FUL"/>
    <x v="0"/>
    <x v="0"/>
    <d v="2019-03-22T00:00:00"/>
    <d v="2022-03-22T00:00:00"/>
    <d v="2020-01-29T00:00:00"/>
    <m/>
    <x v="0"/>
    <s v="Open Market"/>
    <m/>
    <s v="Demolition of an existing dwelling and erection of 2no. two-storey three-bedroom dwelling houses with roof space accommodation  and associated landscaping. Replacement of front boundary wall. Removal of crossover and closure of vehicular access."/>
    <s v="4 West Temple Sheen_x000d_East Sheen_x000d_London_x000d_SW14 7RT"/>
    <s v="SW14 7RT"/>
    <m/>
    <n v="1"/>
    <m/>
    <m/>
    <m/>
    <m/>
    <m/>
    <m/>
    <n v="1"/>
    <m/>
    <m/>
    <m/>
    <n v="2"/>
    <m/>
    <m/>
    <m/>
    <m/>
    <m/>
    <n v="2"/>
    <n v="0"/>
    <n v="-1"/>
    <n v="2"/>
    <n v="0"/>
    <n v="0"/>
    <n v="0"/>
    <n v="0"/>
    <n v="0"/>
    <n v="1"/>
    <n v="0"/>
    <n v="1"/>
    <n v="0"/>
    <n v="0"/>
    <n v="0"/>
    <n v="0"/>
    <n v="519884"/>
    <n v="175023"/>
    <s v="EAS"/>
  </r>
  <r>
    <s v="18/2620/FUL"/>
    <x v="4"/>
    <x v="0"/>
    <d v="2019-01-04T00:00:00"/>
    <d v="2022-01-04T00:00:00"/>
    <d v="2018-04-02T00:00:00"/>
    <d v="2019-12-02T00:00:00"/>
    <x v="1"/>
    <s v="Open Market"/>
    <m/>
    <s v="Single storey rear extension to facilitate the provision of 1 x studio flat including secure bicycle storage for the proposed new unit and the existing ground floor and first floor units in the existing building."/>
    <s v="Ground Floor _x000d_204 Stanley Road_x000d_Teddington_x000d_TW11 8UE"/>
    <s v="TW11 8UE"/>
    <m/>
    <m/>
    <m/>
    <m/>
    <m/>
    <m/>
    <m/>
    <m/>
    <n v="0"/>
    <m/>
    <n v="1"/>
    <m/>
    <m/>
    <m/>
    <m/>
    <m/>
    <m/>
    <m/>
    <n v="1"/>
    <n v="1"/>
    <n v="0"/>
    <n v="0"/>
    <n v="0"/>
    <n v="0"/>
    <n v="0"/>
    <n v="0"/>
    <n v="0"/>
    <n v="1"/>
    <n v="1"/>
    <n v="0"/>
    <n v="0"/>
    <n v="0"/>
    <n v="0"/>
    <n v="0"/>
    <n v="515112"/>
    <n v="171634"/>
    <s v="FHH"/>
  </r>
  <r>
    <s v="18/2716/GPD13"/>
    <x v="1"/>
    <x v="1"/>
    <d v="2018-10-08T00:00:00"/>
    <d v="2021-10-08T00:00:00"/>
    <m/>
    <m/>
    <x v="2"/>
    <s v="Open Market"/>
    <m/>
    <s v="Change of use of premises from a A1 use to to C3 (residential use - 2 no studio flats and 1 x 1 bed flat with existing first floor flat above no. 561 to remain)"/>
    <s v="561 - 563 Upper Richmond Road West_x000d_East Sheen_x000d_London_x000d_SW14 7ED_x000d_"/>
    <s v="SW14 7ED"/>
    <m/>
    <m/>
    <m/>
    <m/>
    <m/>
    <m/>
    <m/>
    <m/>
    <n v="0"/>
    <m/>
    <n v="3"/>
    <m/>
    <m/>
    <m/>
    <m/>
    <m/>
    <m/>
    <m/>
    <n v="3"/>
    <n v="3"/>
    <n v="0"/>
    <n v="0"/>
    <n v="0"/>
    <n v="0"/>
    <n v="0"/>
    <n v="0"/>
    <n v="0"/>
    <n v="3"/>
    <n v="0"/>
    <n v="0"/>
    <n v="0.75"/>
    <n v="0.75"/>
    <n v="0.75"/>
    <n v="0.75"/>
    <n v="519756"/>
    <n v="175319"/>
    <s v="EAS"/>
  </r>
  <r>
    <s v="18/2928/FUL"/>
    <x v="1"/>
    <x v="0"/>
    <d v="2019-03-08T00:00:00"/>
    <d v="2022-03-08T00:00:00"/>
    <d v="2019-03-29T00:00:00"/>
    <m/>
    <x v="0"/>
    <s v="Open Market"/>
    <m/>
    <s v="Change of use of ancillary A3 accommodation on 1st and 2nd floors to create 1No. 3bed self-contained flat (C3 use) and installation of a rear door and railings at first floor level."/>
    <s v="20 - 22 High Street_x000d_Teddington_x000d_TW11 8EW_x000d_"/>
    <s v="TW11 8EW"/>
    <m/>
    <m/>
    <m/>
    <m/>
    <m/>
    <m/>
    <m/>
    <m/>
    <n v="0"/>
    <m/>
    <m/>
    <m/>
    <n v="1"/>
    <m/>
    <m/>
    <m/>
    <m/>
    <m/>
    <n v="1"/>
    <n v="0"/>
    <n v="0"/>
    <n v="1"/>
    <n v="0"/>
    <n v="0"/>
    <n v="0"/>
    <n v="0"/>
    <n v="0"/>
    <n v="1"/>
    <n v="0"/>
    <n v="1"/>
    <n v="0"/>
    <n v="0"/>
    <n v="0"/>
    <n v="0"/>
    <n v="516022"/>
    <n v="171099"/>
    <s v="TED"/>
  </r>
  <r>
    <s v="18/2943/FUL"/>
    <x v="4"/>
    <x v="0"/>
    <d v="2019-11-07T00:00:00"/>
    <d v="2022-11-07T00:00:00"/>
    <m/>
    <m/>
    <x v="2"/>
    <s v="Open Market"/>
    <m/>
    <s v="Construction of part second floor extension to facilitate the creation of 6No. one bedroom flats with associated alterations, new bin and cycle storage and associated car parking."/>
    <s v="A1 - A3 Kingsway_x000d_Oldfield Road_x000d_Hampton_x000d_TW12 2HD"/>
    <s v="TW12 2HE"/>
    <m/>
    <m/>
    <m/>
    <m/>
    <m/>
    <m/>
    <m/>
    <m/>
    <n v="0"/>
    <m/>
    <n v="6"/>
    <m/>
    <m/>
    <m/>
    <m/>
    <m/>
    <m/>
    <m/>
    <n v="6"/>
    <n v="6"/>
    <n v="0"/>
    <n v="0"/>
    <n v="0"/>
    <n v="0"/>
    <n v="0"/>
    <n v="0"/>
    <n v="0"/>
    <n v="6"/>
    <n v="0"/>
    <n v="0"/>
    <n v="1.5"/>
    <n v="1.5"/>
    <n v="1.5"/>
    <n v="1.5"/>
    <n v="512869"/>
    <n v="169793"/>
    <s v="HTN"/>
  </r>
  <r>
    <s v="18/3003/FUL"/>
    <x v="0"/>
    <x v="0"/>
    <d v="2019-05-24T00:00:00"/>
    <d v="2022-05-24T00:00:00"/>
    <m/>
    <m/>
    <x v="2"/>
    <s v="Open Market"/>
    <m/>
    <s v="Part single, part two-storey rear extension to facilitate the creation of a 1No. 2-bedroom (3 person) dwellinghouse with associated hard and soft landscaping, new boundary railings, sliding gate and timber fencing, cycle, refuse and recycle storage and fo"/>
    <s v="391 St Margarets Road_x000d_Twickenham_x000d_Isleworth_x000d_TW7 7BZ_x000d_"/>
    <s v="TW7 7BZ"/>
    <m/>
    <m/>
    <m/>
    <m/>
    <m/>
    <m/>
    <m/>
    <m/>
    <n v="0"/>
    <m/>
    <m/>
    <n v="1"/>
    <m/>
    <m/>
    <m/>
    <m/>
    <m/>
    <m/>
    <n v="1"/>
    <n v="0"/>
    <n v="1"/>
    <n v="0"/>
    <n v="0"/>
    <n v="0"/>
    <n v="0"/>
    <n v="0"/>
    <n v="0"/>
    <n v="1"/>
    <n v="0"/>
    <n v="0"/>
    <n v="0.25"/>
    <n v="0.25"/>
    <n v="0.25"/>
    <n v="0.25"/>
    <n v="516557"/>
    <n v="175273"/>
    <s v="STM"/>
  </r>
  <r>
    <s v="18/3195/GPD15"/>
    <x v="1"/>
    <x v="1"/>
    <d v="2018-11-12T00:00:00"/>
    <d v="2021-11-12T00:00:00"/>
    <m/>
    <m/>
    <x v="2"/>
    <s v="Open Market"/>
    <m/>
    <s v="Change of use of first and second floor B1(a) office accommodation to 1 x three bedroom C3 residential unit."/>
    <s v="75 Sheen Lane_x000d_East Sheen_x000d_London_x000d_SW14 8AD_x000d_"/>
    <s v="SW14 8AD"/>
    <m/>
    <m/>
    <m/>
    <m/>
    <m/>
    <m/>
    <m/>
    <m/>
    <n v="0"/>
    <m/>
    <m/>
    <m/>
    <n v="1"/>
    <m/>
    <m/>
    <m/>
    <m/>
    <m/>
    <n v="1"/>
    <n v="0"/>
    <n v="0"/>
    <n v="1"/>
    <n v="0"/>
    <n v="0"/>
    <n v="0"/>
    <n v="0"/>
    <n v="0"/>
    <n v="1"/>
    <n v="0"/>
    <n v="0"/>
    <n v="0.25"/>
    <n v="0.25"/>
    <n v="0.25"/>
    <n v="0.25"/>
    <n v="520495"/>
    <n v="175597"/>
    <s v="EAS"/>
  </r>
  <r>
    <s v="18/3285/FUL"/>
    <x v="0"/>
    <x v="0"/>
    <d v="2019-03-18T00:00:00"/>
    <d v="2022-03-18T00:00:00"/>
    <m/>
    <m/>
    <x v="2"/>
    <s v="Open Market"/>
    <m/>
    <s v="Demolition of existing house and construction of a new 5 bed house with basement"/>
    <s v="74 Lowther Road_x000d_Barnes_x000d_London_x000d_SW13 9NU"/>
    <s v="SW13 9NU"/>
    <m/>
    <m/>
    <m/>
    <n v="1"/>
    <m/>
    <m/>
    <m/>
    <m/>
    <n v="1"/>
    <m/>
    <m/>
    <m/>
    <m/>
    <m/>
    <n v="1"/>
    <m/>
    <m/>
    <m/>
    <n v="1"/>
    <n v="0"/>
    <n v="0"/>
    <n v="0"/>
    <n v="-1"/>
    <n v="1"/>
    <n v="0"/>
    <n v="0"/>
    <n v="0"/>
    <n v="0"/>
    <n v="0"/>
    <n v="0"/>
    <n v="0"/>
    <n v="0"/>
    <n v="0"/>
    <n v="0"/>
    <n v="521978"/>
    <n v="177062"/>
    <s v="BAR"/>
  </r>
  <r>
    <s v="18/3460/FUL"/>
    <x v="2"/>
    <x v="0"/>
    <d v="2019-02-26T00:00:00"/>
    <d v="2022-02-26T00:00:00"/>
    <m/>
    <m/>
    <x v="2"/>
    <s v="Open Market"/>
    <m/>
    <s v="Infill of internal void with new roof section over to facilitate conversion of existing three-bedroom dwelling (flat) above a retail unit to 2no. one-bed dwellings (flats) above retail unit._x000d_"/>
    <s v="20A Red Lion Street_x000d_Richmond_x000d_TW9 1RW"/>
    <s v="TW9 1RW"/>
    <m/>
    <m/>
    <n v="1"/>
    <m/>
    <m/>
    <m/>
    <m/>
    <m/>
    <n v="1"/>
    <m/>
    <n v="2"/>
    <m/>
    <m/>
    <m/>
    <m/>
    <m/>
    <m/>
    <n v="0"/>
    <n v="2"/>
    <n v="2"/>
    <n v="0"/>
    <n v="-1"/>
    <n v="0"/>
    <n v="0"/>
    <n v="0"/>
    <n v="0"/>
    <n v="0"/>
    <n v="1"/>
    <n v="0"/>
    <n v="0"/>
    <n v="0.25"/>
    <n v="0.25"/>
    <n v="0.25"/>
    <n v="0.25"/>
    <n v="517894"/>
    <n v="174757"/>
    <s v="SRW"/>
  </r>
  <r>
    <s v="18/3515/FUL"/>
    <x v="2"/>
    <x v="0"/>
    <d v="2019-02-18T00:00:00"/>
    <d v="2022-02-18T00:00:00"/>
    <d v="2019-10-01T00:00:00"/>
    <d v="2020-08-13T00:00:00"/>
    <x v="0"/>
    <s v="Open Market"/>
    <m/>
    <s v="Conversion of first and second floor flat and construction of rear dormer roof extension to provide 4no. (3 x 1B1P and 1 x 2B3P) residential dwellings and other alterations."/>
    <s v="311 Upper Richmond Road West_x000d_East Sheen_x000d_London_x000d_SW14 8QR_x000d_"/>
    <s v="SW14 8QR"/>
    <m/>
    <n v="2"/>
    <m/>
    <m/>
    <m/>
    <m/>
    <m/>
    <m/>
    <n v="2"/>
    <m/>
    <n v="3"/>
    <n v="1"/>
    <m/>
    <m/>
    <m/>
    <m/>
    <m/>
    <m/>
    <n v="4"/>
    <n v="3"/>
    <n v="-1"/>
    <n v="0"/>
    <n v="0"/>
    <n v="0"/>
    <n v="0"/>
    <n v="0"/>
    <n v="0"/>
    <n v="2"/>
    <n v="0"/>
    <n v="2"/>
    <n v="0"/>
    <n v="0"/>
    <n v="0"/>
    <n v="0"/>
    <n v="520700"/>
    <n v="175411"/>
    <s v="EAS"/>
  </r>
  <r>
    <s v="18/3613/GPD15"/>
    <x v="1"/>
    <x v="1"/>
    <d v="2018-12-28T00:00:00"/>
    <d v="2021-12-28T00:00:00"/>
    <m/>
    <m/>
    <x v="2"/>
    <s v="Open Market"/>
    <m/>
    <s v="Change of use from office B1(a) to C3 (Resdiential) use to provide 1 x 1 bed dwellinghouse."/>
    <s v="108 Shacklegate Lane_x000d_Teddington_x000d_TW11 8SH_x000d_"/>
    <s v="TW11 8SH"/>
    <m/>
    <m/>
    <m/>
    <m/>
    <m/>
    <m/>
    <m/>
    <m/>
    <n v="0"/>
    <m/>
    <n v="1"/>
    <m/>
    <m/>
    <m/>
    <m/>
    <m/>
    <m/>
    <m/>
    <n v="1"/>
    <n v="1"/>
    <n v="0"/>
    <n v="0"/>
    <n v="0"/>
    <n v="0"/>
    <n v="0"/>
    <n v="0"/>
    <n v="0"/>
    <n v="1"/>
    <n v="0"/>
    <n v="0"/>
    <n v="0.25"/>
    <n v="0.25"/>
    <n v="0.25"/>
    <n v="0.25"/>
    <n v="515394"/>
    <n v="171656"/>
    <s v="FHH"/>
  </r>
  <r>
    <s v="18/3696/FUL"/>
    <x v="1"/>
    <x v="0"/>
    <d v="2019-02-08T00:00:00"/>
    <d v="2022-02-08T00:00:00"/>
    <m/>
    <m/>
    <x v="2"/>
    <s v="Open Market"/>
    <m/>
    <s v="Change of use of existing A2 (Financial and professional services) to C3 (Residential) to create 1No. 1 bed flat; Fenestration alterations; Insertion of rooflights to single storey front projection and single storey side/rear extension."/>
    <s v="192 Heath Road_x000d_Twickenham_x000d_TW2 5TX"/>
    <s v="TW2 5TX"/>
    <m/>
    <m/>
    <m/>
    <m/>
    <m/>
    <m/>
    <m/>
    <m/>
    <n v="0"/>
    <m/>
    <n v="1"/>
    <m/>
    <m/>
    <m/>
    <m/>
    <m/>
    <m/>
    <m/>
    <n v="1"/>
    <n v="1"/>
    <n v="0"/>
    <n v="0"/>
    <n v="0"/>
    <n v="0"/>
    <n v="0"/>
    <n v="0"/>
    <n v="0"/>
    <n v="1"/>
    <n v="0"/>
    <n v="0"/>
    <n v="0.25"/>
    <n v="0.25"/>
    <n v="0.25"/>
    <n v="0.25"/>
    <n v="515502"/>
    <n v="173093"/>
    <s v="SOT"/>
  </r>
  <r>
    <s v="18/3768/FUL"/>
    <x v="1"/>
    <x v="0"/>
    <d v="2019-03-26T00:00:00"/>
    <d v="2022-03-26T00:00:00"/>
    <d v="2020-01-13T00:00:00"/>
    <m/>
    <x v="0"/>
    <s v="Open Market"/>
    <m/>
    <s v="Demolition of two existing workshop buildings. Change of use from current vacant B1 use to C3. Construction of 2No. semi-detached 5-bedroom family houses consisting of 2 storeys plus loft space with integral garaging.  Associated hard &amp; soft landscaping t"/>
    <s v="58 Oldfield Road_x000d_Hampton_x000d_TW12 2AE"/>
    <s v="TW12 2AE"/>
    <m/>
    <m/>
    <m/>
    <m/>
    <m/>
    <m/>
    <m/>
    <m/>
    <n v="0"/>
    <m/>
    <m/>
    <m/>
    <m/>
    <m/>
    <n v="2"/>
    <m/>
    <m/>
    <m/>
    <n v="2"/>
    <n v="0"/>
    <n v="0"/>
    <n v="0"/>
    <n v="0"/>
    <n v="2"/>
    <n v="0"/>
    <n v="0"/>
    <n v="0"/>
    <n v="2"/>
    <n v="0"/>
    <n v="2"/>
    <n v="0"/>
    <n v="0"/>
    <n v="0"/>
    <n v="0"/>
    <n v="513264"/>
    <n v="169738"/>
    <s v="HTN"/>
  </r>
  <r>
    <s v="18/3804/FUL"/>
    <x v="0"/>
    <x v="0"/>
    <d v="2019-05-14T00:00:00"/>
    <d v="2022-05-14T00:00:00"/>
    <d v="2019-10-17T00:00:00"/>
    <m/>
    <x v="0"/>
    <s v="Open Market"/>
    <m/>
    <s v="Demolition of buildings on site and construction of a 3 storey building fronting Station Road, comprising 254sqm ground floor light industrial use (B1c Use Class) with 7 apartments above (5No. 2B4P flats and 2No. 1B2P flats) and a 2 storey building fronti"/>
    <s v="139 - 143 Station Road_x000d_Hampton_x000d_TW12 2AL_x000d_"/>
    <s v="TW12 2AL"/>
    <m/>
    <m/>
    <m/>
    <m/>
    <m/>
    <m/>
    <m/>
    <m/>
    <n v="0"/>
    <m/>
    <n v="2"/>
    <n v="7"/>
    <m/>
    <m/>
    <m/>
    <m/>
    <m/>
    <m/>
    <n v="9"/>
    <n v="2"/>
    <n v="7"/>
    <n v="0"/>
    <n v="0"/>
    <n v="0"/>
    <n v="0"/>
    <n v="0"/>
    <n v="0"/>
    <n v="9"/>
    <n v="0"/>
    <n v="9"/>
    <n v="0"/>
    <n v="0"/>
    <n v="0"/>
    <n v="0"/>
    <n v="513285"/>
    <n v="169757"/>
    <s v="HTN"/>
  </r>
  <r>
    <s v="18/3815/GPD15"/>
    <x v="1"/>
    <x v="1"/>
    <d v="2019-01-18T00:00:00"/>
    <d v="2022-01-18T00:00:00"/>
    <d v="2019-11-15T00:00:00"/>
    <m/>
    <x v="0"/>
    <s v="Open Market"/>
    <m/>
    <s v="Change of use of two detached buildings and the associated curtilage from light industrial use (Class B1(c)) to residential use (Class C3) to provide 7 x 1 bedroom units and 1 x 2 bedroom unit."/>
    <s v="42 - 42A High Street_x000d_Hampton Wick_x000d_Kingston Upon Thames_x000d_KT1 4DB_x000d_"/>
    <s v="KT1 4DB"/>
    <m/>
    <m/>
    <m/>
    <m/>
    <m/>
    <m/>
    <m/>
    <m/>
    <n v="0"/>
    <m/>
    <n v="7"/>
    <n v="1"/>
    <m/>
    <m/>
    <m/>
    <m/>
    <m/>
    <m/>
    <n v="8"/>
    <n v="7"/>
    <n v="1"/>
    <n v="0"/>
    <n v="0"/>
    <n v="0"/>
    <n v="0"/>
    <n v="0"/>
    <n v="0"/>
    <n v="8"/>
    <n v="0"/>
    <n v="8"/>
    <n v="0"/>
    <n v="0"/>
    <n v="0"/>
    <n v="0"/>
    <n v="517565"/>
    <n v="169582"/>
    <s v="HWI"/>
  </r>
  <r>
    <s v="18/3930/FUL"/>
    <x v="0"/>
    <x v="0"/>
    <d v="2019-10-17T00:00:00"/>
    <d v="2022-10-17T00:00:00"/>
    <m/>
    <m/>
    <x v="2"/>
    <s v="Open Market"/>
    <m/>
    <s v="Demolition of existing garage and erection of 1No. 2 storey with habitable roofspace 4 bed dwelling with associated hard and soft landscaping. Alterations to existing crossover and creation of a new crossover in front of No.38 Langham Road to facilitate p"/>
    <s v="38 Langham Road_x000d_Teddington_x000d_TW11 9HQ"/>
    <s v="TW11 9HQ"/>
    <m/>
    <m/>
    <m/>
    <m/>
    <m/>
    <m/>
    <m/>
    <m/>
    <n v="0"/>
    <m/>
    <m/>
    <m/>
    <m/>
    <n v="1"/>
    <m/>
    <m/>
    <m/>
    <m/>
    <n v="1"/>
    <n v="0"/>
    <n v="0"/>
    <n v="0"/>
    <n v="1"/>
    <n v="0"/>
    <n v="0"/>
    <n v="0"/>
    <n v="0"/>
    <n v="1"/>
    <n v="0"/>
    <n v="0"/>
    <n v="0.25"/>
    <n v="0.25"/>
    <n v="0.25"/>
    <n v="0.25"/>
    <n v="516550"/>
    <n v="171027"/>
    <s v="HWI"/>
  </r>
  <r>
    <s v="18/3941/GPD15"/>
    <x v="1"/>
    <x v="1"/>
    <d v="2019-01-30T00:00:00"/>
    <d v="2022-01-30T00:00:00"/>
    <d v="2019-09-14T00:00:00"/>
    <m/>
    <x v="0"/>
    <s v="Open Market"/>
    <m/>
    <s v="Change of use from office (B1) to three residential units (C3), with associated car parking provision."/>
    <s v="Sherwood House_x000d_Forest Road_x000d_Kew_x000d_TW9 3BY_x000d_"/>
    <s v="TW9 3BY"/>
    <m/>
    <m/>
    <m/>
    <m/>
    <m/>
    <m/>
    <m/>
    <m/>
    <n v="0"/>
    <m/>
    <m/>
    <n v="1"/>
    <n v="2"/>
    <m/>
    <m/>
    <m/>
    <m/>
    <m/>
    <n v="3"/>
    <n v="0"/>
    <n v="1"/>
    <n v="2"/>
    <n v="0"/>
    <n v="0"/>
    <n v="0"/>
    <n v="0"/>
    <n v="0"/>
    <n v="3"/>
    <n v="0"/>
    <n v="3"/>
    <n v="0"/>
    <n v="0"/>
    <n v="0"/>
    <n v="0"/>
    <n v="519311"/>
    <n v="177214"/>
    <s v="KWA"/>
  </r>
  <r>
    <s v="18/3950/FUL"/>
    <x v="1"/>
    <x v="0"/>
    <d v="2019-07-15T00:00:00"/>
    <d v="2022-07-15T00:00:00"/>
    <m/>
    <m/>
    <x v="2"/>
    <s v="Affordable Rent"/>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m/>
    <n v="7"/>
    <n v="3"/>
    <n v="1"/>
    <m/>
    <m/>
    <m/>
    <m/>
    <n v="11"/>
    <n v="0"/>
    <n v="7"/>
    <n v="3"/>
    <n v="1"/>
    <n v="0"/>
    <n v="0"/>
    <n v="0"/>
    <n v="0"/>
    <n v="11"/>
    <n v="0"/>
    <n v="0"/>
    <n v="0"/>
    <n v="5.5"/>
    <n v="5.5"/>
    <n v="0"/>
    <n v="518144"/>
    <n v="175553"/>
    <s v="NRW"/>
  </r>
  <r>
    <s v="18/3950/FUL"/>
    <x v="1"/>
    <x v="0"/>
    <d v="2019-07-15T00:00:00"/>
    <d v="2022-07-15T00:00:00"/>
    <m/>
    <m/>
    <x v="2"/>
    <s v="Intermediate"/>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n v="4"/>
    <m/>
    <m/>
    <m/>
    <m/>
    <m/>
    <m/>
    <m/>
    <n v="4"/>
    <n v="4"/>
    <n v="0"/>
    <n v="0"/>
    <n v="0"/>
    <n v="0"/>
    <n v="0"/>
    <n v="0"/>
    <n v="0"/>
    <n v="4"/>
    <n v="0"/>
    <n v="0"/>
    <n v="0"/>
    <n v="2"/>
    <n v="2"/>
    <n v="0"/>
    <n v="518144"/>
    <n v="175553"/>
    <s v="NRW"/>
  </r>
  <r>
    <s v="18/3950/FUL"/>
    <x v="1"/>
    <x v="0"/>
    <d v="2019-07-15T00:00:00"/>
    <d v="2022-07-15T00:00:00"/>
    <m/>
    <m/>
    <x v="2"/>
    <s v="Open Market"/>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m/>
    <n v="21"/>
    <n v="31"/>
    <n v="2"/>
    <n v="2"/>
    <m/>
    <m/>
    <m/>
    <m/>
    <n v="56"/>
    <n v="21"/>
    <n v="31"/>
    <n v="2"/>
    <n v="2"/>
    <n v="0"/>
    <n v="0"/>
    <n v="0"/>
    <n v="0"/>
    <n v="56"/>
    <n v="0"/>
    <n v="0"/>
    <n v="0"/>
    <n v="28"/>
    <n v="28"/>
    <n v="0"/>
    <n v="518144"/>
    <n v="175553"/>
    <s v="NRW"/>
  </r>
  <r>
    <s v="18/3952/FUL"/>
    <x v="0"/>
    <x v="0"/>
    <d v="2019-03-29T00:00:00"/>
    <d v="2022-04-01T00:00:00"/>
    <m/>
    <m/>
    <x v="2"/>
    <s v="Open Market"/>
    <m/>
    <s v="Replacement of existing dwelling with 1 no. 2 storey with accommodation in the roof (5B10P) dwellinghouse and new pedestrian gate."/>
    <s v="45 Ormond Crescent_x000d_Hampton_x000d_TW12 2TJ"/>
    <s v="TW12 2TJ"/>
    <m/>
    <m/>
    <m/>
    <m/>
    <n v="1"/>
    <m/>
    <m/>
    <m/>
    <n v="1"/>
    <m/>
    <m/>
    <m/>
    <m/>
    <m/>
    <n v="1"/>
    <m/>
    <m/>
    <m/>
    <n v="1"/>
    <n v="0"/>
    <n v="0"/>
    <n v="0"/>
    <n v="0"/>
    <n v="0"/>
    <n v="0"/>
    <n v="0"/>
    <n v="0"/>
    <n v="0"/>
    <n v="0"/>
    <n v="0"/>
    <n v="0"/>
    <n v="0"/>
    <n v="0"/>
    <n v="0"/>
    <n v="513943"/>
    <n v="170016"/>
    <s v="HTN"/>
  </r>
  <r>
    <s v="18/3954/FUL"/>
    <x v="0"/>
    <x v="0"/>
    <d v="2019-07-08T00:00:00"/>
    <d v="2022-06-24T00:00:00"/>
    <m/>
    <m/>
    <x v="2"/>
    <s v="Open Market"/>
    <m/>
    <s v="Demolition of existing two-storey dwelling house and construction of replacement 7-bedroom, 2-storey dwelling house (with accommodation in the roof space) and associated landscaping and new front boundary treatment."/>
    <s v="20 Sheen Common Drive_x000d_Richmond_x000d_TW10 5BN"/>
    <s v="TW10 5BN"/>
    <m/>
    <m/>
    <m/>
    <n v="1"/>
    <m/>
    <m/>
    <m/>
    <m/>
    <n v="1"/>
    <m/>
    <m/>
    <m/>
    <m/>
    <m/>
    <m/>
    <m/>
    <n v="1"/>
    <m/>
    <n v="1"/>
    <n v="0"/>
    <n v="0"/>
    <n v="0"/>
    <n v="-1"/>
    <n v="0"/>
    <n v="0"/>
    <n v="1"/>
    <n v="0"/>
    <n v="0"/>
    <n v="0"/>
    <n v="0"/>
    <n v="0"/>
    <n v="0"/>
    <n v="0"/>
    <n v="0"/>
    <n v="519436"/>
    <n v="174990"/>
    <s v="SRW"/>
  </r>
  <r>
    <s v="18/4125/FUL"/>
    <x v="2"/>
    <x v="0"/>
    <d v="2019-02-06T00:00:00"/>
    <d v="2022-02-06T00:00:00"/>
    <m/>
    <m/>
    <x v="2"/>
    <s v="Open Market"/>
    <m/>
    <s v="Alterations and extensions to existing building comprising 1) single storey side/rear extension, 2) new gable roof extension, new window, pitched roof to existing two storey bay window and 1 rooflight to front elevation; 3) dormer roof extension to main r"/>
    <s v="85 Connaught Road_x000d_Teddington_x000d_TW11 0QQ_x000d_"/>
    <s v="TW11 0QQ"/>
    <m/>
    <n v="1"/>
    <n v="1"/>
    <m/>
    <m/>
    <m/>
    <m/>
    <m/>
    <n v="2"/>
    <m/>
    <n v="2"/>
    <n v="1"/>
    <n v="1"/>
    <m/>
    <m/>
    <m/>
    <m/>
    <m/>
    <n v="4"/>
    <n v="2"/>
    <n v="0"/>
    <n v="0"/>
    <n v="0"/>
    <n v="0"/>
    <n v="0"/>
    <n v="0"/>
    <n v="0"/>
    <n v="2"/>
    <n v="0"/>
    <n v="0"/>
    <n v="0.5"/>
    <n v="0.5"/>
    <n v="0.5"/>
    <n v="0.5"/>
    <n v="514632"/>
    <n v="171370"/>
    <s v="FHH"/>
  </r>
  <r>
    <s v="18/4138/FUL"/>
    <x v="0"/>
    <x v="0"/>
    <d v="2019-11-11T00:00:00"/>
    <d v="2022-11-11T00:00:00"/>
    <d v="2020-04-14T00:00:00"/>
    <m/>
    <x v="2"/>
    <s v="Open Market"/>
    <m/>
    <s v="Demolition of existing dwelling and construction of two-storey five-bedroom (10-Person) dwelling with basement and associated landscaping and refuse/recycling and cycle storage."/>
    <s v="2 West Park Avenue_x000d_Kew_x000d_Richmond_x000d_TW9 4AL_x000d_"/>
    <s v="TW9 4AL"/>
    <m/>
    <m/>
    <m/>
    <m/>
    <n v="1"/>
    <m/>
    <m/>
    <m/>
    <n v="1"/>
    <m/>
    <m/>
    <m/>
    <m/>
    <m/>
    <n v="1"/>
    <m/>
    <m/>
    <m/>
    <n v="1"/>
    <n v="0"/>
    <n v="0"/>
    <n v="0"/>
    <n v="0"/>
    <n v="0"/>
    <n v="0"/>
    <n v="0"/>
    <n v="0"/>
    <n v="0"/>
    <n v="0"/>
    <n v="0"/>
    <n v="0"/>
    <n v="0"/>
    <n v="0"/>
    <n v="0"/>
    <n v="519487"/>
    <n v="176661"/>
    <s v="KWA"/>
  </r>
  <r>
    <s v="18/4183/FUL"/>
    <x v="0"/>
    <x v="0"/>
    <d v="2019-07-25T00:00:00"/>
    <d v="2022-07-25T00:00:00"/>
    <m/>
    <m/>
    <x v="2"/>
    <s v="Open Market"/>
    <m/>
    <s v="Demolition of existing garage compound and erection of one detached dwelling with 2 parking spaces, turning area, landscaping and tree planting."/>
    <s v="Garage Site_x000d_Rosslyn Avenue/Treen Avenue_x000d_Barnes_x000d_London_x000d_SW13 0JT"/>
    <s v="SW13 0JT"/>
    <m/>
    <m/>
    <m/>
    <m/>
    <m/>
    <m/>
    <m/>
    <m/>
    <n v="0"/>
    <m/>
    <m/>
    <m/>
    <n v="1"/>
    <m/>
    <m/>
    <m/>
    <m/>
    <m/>
    <n v="1"/>
    <n v="0"/>
    <n v="0"/>
    <n v="1"/>
    <n v="0"/>
    <n v="0"/>
    <n v="0"/>
    <n v="0"/>
    <n v="0"/>
    <n v="1"/>
    <n v="0"/>
    <n v="0"/>
    <n v="0.25"/>
    <n v="0.25"/>
    <n v="0.25"/>
    <n v="0.25"/>
    <n v="521611"/>
    <n v="175705"/>
    <s v="MBC"/>
  </r>
  <r>
    <s v="18/4259/FUL"/>
    <x v="2"/>
    <x v="0"/>
    <d v="2019-09-23T00:00:00"/>
    <d v="2022-09-23T00:00:00"/>
    <m/>
    <m/>
    <x v="2"/>
    <s v="Open Market"/>
    <m/>
    <s v="Reversion of existing block of two maisonettes to  single dwelling house, replacement of existing rear dormer with mansard roof and two dormers to rear elevation, addition of green sedum roof to new mansard and replacement of front elevation roof light wi"/>
    <s v="44 Nassau Road_x000d_Barnes_x000d_London_x000d_SW13 9QE_x000d_"/>
    <s v="SW13 9QE"/>
    <n v="1"/>
    <m/>
    <m/>
    <n v="1"/>
    <m/>
    <m/>
    <m/>
    <m/>
    <n v="2"/>
    <m/>
    <m/>
    <m/>
    <m/>
    <m/>
    <m/>
    <n v="1"/>
    <m/>
    <m/>
    <n v="1"/>
    <n v="-1"/>
    <n v="0"/>
    <n v="0"/>
    <n v="-1"/>
    <n v="0"/>
    <n v="1"/>
    <n v="0"/>
    <n v="0"/>
    <n v="-1"/>
    <n v="0"/>
    <n v="0"/>
    <n v="-0.25"/>
    <n v="-0.25"/>
    <n v="-0.25"/>
    <n v="-0.25"/>
    <n v="521753"/>
    <n v="176604"/>
    <s v="BAR"/>
  </r>
  <r>
    <s v="19/0092/FUL"/>
    <x v="3"/>
    <x v="0"/>
    <d v="2019-07-03T00:00:00"/>
    <d v="2022-07-03T00:00:00"/>
    <d v="2019-08-14T00:00:00"/>
    <m/>
    <x v="0"/>
    <s v="Open Market"/>
    <m/>
    <s v="Single-storey extension and conversion of the existing granny annexe to provide a new 1 bedroom, 2 person dwelling with associated new landscaping."/>
    <s v="11 Grasmere Avenue_x000d_Whitton_x000d_Hounslow_x000d_TW3 2JG_x000d_"/>
    <s v="TW3 2JG"/>
    <m/>
    <m/>
    <m/>
    <m/>
    <m/>
    <m/>
    <m/>
    <m/>
    <n v="0"/>
    <m/>
    <n v="1"/>
    <m/>
    <m/>
    <m/>
    <m/>
    <m/>
    <m/>
    <m/>
    <n v="1"/>
    <n v="1"/>
    <n v="0"/>
    <n v="0"/>
    <n v="0"/>
    <n v="0"/>
    <n v="0"/>
    <n v="0"/>
    <n v="0"/>
    <n v="1"/>
    <n v="0"/>
    <n v="1"/>
    <n v="0"/>
    <n v="0"/>
    <n v="0"/>
    <n v="0"/>
    <n v="513733"/>
    <n v="174333"/>
    <s v="WHI"/>
  </r>
  <r>
    <s v="19/0111/FUL"/>
    <x v="3"/>
    <x v="0"/>
    <d v="2019-12-12T00:00:00"/>
    <d v="2022-12-12T00:00:00"/>
    <d v="2020-03-30T00:00:00"/>
    <m/>
    <x v="0"/>
    <s v="Open Market"/>
    <m/>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_x000d_Lower Teddington Road_x000d_Hampton Wick_x000d__x000d_"/>
    <s v="KT1"/>
    <n v="10"/>
    <m/>
    <m/>
    <m/>
    <m/>
    <m/>
    <m/>
    <m/>
    <n v="10"/>
    <m/>
    <n v="20"/>
    <n v="30"/>
    <n v="1"/>
    <m/>
    <m/>
    <m/>
    <m/>
    <m/>
    <n v="51"/>
    <n v="10"/>
    <n v="30"/>
    <n v="1"/>
    <n v="0"/>
    <n v="0"/>
    <n v="0"/>
    <n v="0"/>
    <n v="0"/>
    <n v="41"/>
    <n v="0"/>
    <n v="0"/>
    <n v="20.5"/>
    <n v="20.5"/>
    <n v="0"/>
    <n v="0"/>
    <n v="517598"/>
    <n v="169722"/>
    <s v="HWI"/>
  </r>
  <r>
    <s v="19/0141/ES191"/>
    <x v="1"/>
    <x v="0"/>
    <d v="2019-06-21T00:00:00"/>
    <d v="2019-06-21T00:00:00"/>
    <d v="2019-06-21T00:00:00"/>
    <d v="2019-06-21T00:00:00"/>
    <x v="1"/>
    <s v="Open Market"/>
    <m/>
    <s v="Continued use of part of the property (excluding Unit 1) as 2No. flats in multiple occupation for upto 6 people."/>
    <s v="The Boathouse_x000d_Ranelagh Drive_x000d_Twickenham_x000d_TW1 1QZ_x000d_"/>
    <s v="TW1 1QZ"/>
    <m/>
    <m/>
    <m/>
    <m/>
    <m/>
    <m/>
    <m/>
    <m/>
    <n v="0"/>
    <m/>
    <m/>
    <m/>
    <m/>
    <n v="1"/>
    <n v="1"/>
    <m/>
    <m/>
    <m/>
    <n v="2"/>
    <n v="0"/>
    <n v="0"/>
    <n v="0"/>
    <n v="1"/>
    <n v="1"/>
    <n v="0"/>
    <n v="0"/>
    <n v="0"/>
    <n v="2"/>
    <n v="2"/>
    <n v="0"/>
    <n v="0"/>
    <n v="0"/>
    <n v="0"/>
    <n v="0"/>
    <n v="516877"/>
    <n v="175059"/>
    <s v="STM"/>
  </r>
  <r>
    <s v="19/0171/GPD15"/>
    <x v="1"/>
    <x v="1"/>
    <d v="2019-03-19T00:00:00"/>
    <d v="2022-03-19T00:00:00"/>
    <m/>
    <m/>
    <x v="2"/>
    <s v="Open Market"/>
    <m/>
    <s v="Change of use from B1 (Offices) to C3(a) (Dwellings) (2 x 2 bed)."/>
    <s v="62 Glentham Road_x000d_Barnes_x000d_London_x000d_SW13 9JJ_x000d_"/>
    <s v="SW13 9JJ"/>
    <m/>
    <m/>
    <m/>
    <m/>
    <m/>
    <m/>
    <m/>
    <m/>
    <n v="0"/>
    <m/>
    <m/>
    <n v="2"/>
    <m/>
    <m/>
    <m/>
    <m/>
    <m/>
    <m/>
    <n v="2"/>
    <n v="0"/>
    <n v="2"/>
    <n v="0"/>
    <n v="0"/>
    <n v="0"/>
    <n v="0"/>
    <n v="0"/>
    <n v="0"/>
    <n v="2"/>
    <n v="0"/>
    <n v="0"/>
    <n v="0.5"/>
    <n v="0.5"/>
    <n v="0.5"/>
    <n v="0.5"/>
    <n v="522531"/>
    <n v="177884"/>
    <s v="BAR"/>
  </r>
  <r>
    <s v="19/0175/FUL"/>
    <x v="0"/>
    <x v="0"/>
    <d v="2019-05-09T00:00:00"/>
    <d v="2022-05-09T00:00:00"/>
    <m/>
    <m/>
    <x v="2"/>
    <s v="Open Market"/>
    <m/>
    <s v="Demolition of existing one-bedroom, two-storey dwelling and construction of one-bedroom, one-person single-storey dwelling."/>
    <s v="The Haven _x000d_Eel Pie Island_x000d_Twickenham_x000d_TW1 3DY"/>
    <s v="TW1 3DY"/>
    <n v="1"/>
    <m/>
    <m/>
    <m/>
    <m/>
    <m/>
    <m/>
    <m/>
    <n v="1"/>
    <m/>
    <n v="1"/>
    <m/>
    <m/>
    <m/>
    <m/>
    <m/>
    <m/>
    <m/>
    <n v="1"/>
    <n v="0"/>
    <n v="0"/>
    <n v="0"/>
    <n v="0"/>
    <n v="0"/>
    <n v="0"/>
    <n v="0"/>
    <n v="0"/>
    <n v="0"/>
    <n v="0"/>
    <n v="0"/>
    <n v="0"/>
    <n v="0"/>
    <n v="0"/>
    <n v="0"/>
    <n v="516414"/>
    <n v="173065"/>
    <s v="TWR"/>
  </r>
  <r>
    <s v="19/0181/GPD15"/>
    <x v="1"/>
    <x v="1"/>
    <d v="2019-03-06T00:00:00"/>
    <d v="2022-03-06T00:00:00"/>
    <d v="2019-05-13T00:00:00"/>
    <d v="2020-07-02T00:00:00"/>
    <x v="0"/>
    <s v="Open Market"/>
    <m/>
    <s v="Change of use from B1 (Offices) to C3(a) (Dwellings) (1 x 1 bed)."/>
    <s v="95 South Worple Way_x000d_East Sheen_x000d_London_x000d_SW14 8ND_x000d_"/>
    <s v="SW14 8ND"/>
    <m/>
    <m/>
    <m/>
    <m/>
    <m/>
    <m/>
    <m/>
    <m/>
    <n v="0"/>
    <m/>
    <n v="1"/>
    <m/>
    <m/>
    <m/>
    <m/>
    <m/>
    <m/>
    <m/>
    <n v="1"/>
    <n v="1"/>
    <n v="0"/>
    <n v="0"/>
    <n v="0"/>
    <n v="0"/>
    <n v="0"/>
    <n v="0"/>
    <n v="0"/>
    <n v="1"/>
    <n v="0"/>
    <n v="1"/>
    <n v="0"/>
    <n v="0"/>
    <n v="0"/>
    <n v="0"/>
    <n v="520540"/>
    <n v="175748"/>
    <s v="EAS"/>
  </r>
  <r>
    <s v="19/0228/FUL"/>
    <x v="2"/>
    <x v="0"/>
    <d v="2019-06-28T00:00:00"/>
    <d v="2022-06-28T00:00:00"/>
    <m/>
    <m/>
    <x v="2"/>
    <s v="Open Market"/>
    <m/>
    <s v="Division of the existing dwelling house into two residential units in the form of semi detached houses. The demolition of the existing adjoined garage and alterations to fenestration."/>
    <s v="173 Kew Road_x000d_Richmond_x000d_TW9 2BB"/>
    <s v="TW9 2BB"/>
    <m/>
    <m/>
    <m/>
    <m/>
    <m/>
    <m/>
    <n v="1"/>
    <m/>
    <n v="1"/>
    <m/>
    <m/>
    <m/>
    <n v="1"/>
    <n v="1"/>
    <m/>
    <m/>
    <m/>
    <m/>
    <n v="2"/>
    <n v="0"/>
    <n v="0"/>
    <n v="1"/>
    <n v="1"/>
    <n v="0"/>
    <n v="0"/>
    <n v="-1"/>
    <n v="0"/>
    <n v="1"/>
    <n v="0"/>
    <n v="0"/>
    <n v="0.25"/>
    <n v="0.25"/>
    <n v="0.25"/>
    <n v="0.25"/>
    <n v="518380"/>
    <n v="175623"/>
    <s v="NRW"/>
  </r>
  <r>
    <s v="19/0338/FUL"/>
    <x v="0"/>
    <x v="0"/>
    <d v="2019-05-24T00:00:00"/>
    <d v="2022-05-24T00:00:00"/>
    <m/>
    <m/>
    <x v="2"/>
    <s v="Open Market"/>
    <m/>
    <s v="Demolition of existing 3-bedroom bungalow and erection of a new 3-bedroom detached house with basement level."/>
    <s v="48 Fourth Cross Road_x000d_Twickenham_x000d_TW2 5EL"/>
    <s v="TW2 5EL"/>
    <m/>
    <m/>
    <n v="1"/>
    <m/>
    <m/>
    <m/>
    <m/>
    <m/>
    <n v="1"/>
    <m/>
    <m/>
    <m/>
    <n v="1"/>
    <m/>
    <m/>
    <m/>
    <m/>
    <m/>
    <n v="1"/>
    <n v="0"/>
    <n v="0"/>
    <n v="0"/>
    <n v="0"/>
    <n v="0"/>
    <n v="0"/>
    <n v="0"/>
    <n v="0"/>
    <n v="0"/>
    <n v="0"/>
    <n v="0"/>
    <n v="0"/>
    <n v="0"/>
    <n v="0"/>
    <n v="0"/>
    <n v="514720"/>
    <n v="172712"/>
    <s v="WET"/>
  </r>
  <r>
    <s v="19/0347/GPD15"/>
    <x v="1"/>
    <x v="1"/>
    <d v="2019-03-12T00:00:00"/>
    <d v="2022-03-13T00:00:00"/>
    <d v="2019-04-01T00:00:00"/>
    <m/>
    <x v="0"/>
    <s v="Open Market"/>
    <m/>
    <s v="Change of use from B1(a) Office use to C3 Residential use to provide 3 x 1 bed and 1 x 2 bed flats with associated internal refuse and cycle storage."/>
    <s v="Albion House_x000d_Colne Road_x000d_Twickenham_x000d_TW2 6QL_x000d_"/>
    <s v="TW2 6QL"/>
    <m/>
    <m/>
    <m/>
    <m/>
    <m/>
    <m/>
    <m/>
    <m/>
    <n v="0"/>
    <m/>
    <n v="3"/>
    <n v="1"/>
    <m/>
    <m/>
    <m/>
    <m/>
    <m/>
    <m/>
    <n v="4"/>
    <n v="3"/>
    <n v="1"/>
    <n v="0"/>
    <n v="0"/>
    <n v="0"/>
    <n v="0"/>
    <n v="0"/>
    <n v="0"/>
    <n v="4"/>
    <n v="0"/>
    <n v="4"/>
    <n v="0"/>
    <n v="0"/>
    <n v="0"/>
    <n v="0"/>
    <n v="515383"/>
    <n v="173139"/>
    <s v="SOT"/>
  </r>
  <r>
    <s v="19/0382/FUL"/>
    <x v="0"/>
    <x v="0"/>
    <d v="2019-12-05T00:00:00"/>
    <d v="2022-12-05T00:00:00"/>
    <m/>
    <m/>
    <x v="2"/>
    <s v="Open Market"/>
    <m/>
    <s v="Erection of two-storey detached dwellinghouse and basement with sunken courtyard and green wall.  New brick wall and pedestrian gate to Popes Avenue frontage, new parking and hard and soft landscaping."/>
    <s v="Ajanta _x000d_13 Walpole Gardens_x000d_Twickenham_x000d_TW2 5SL"/>
    <s v="TW2 5SL"/>
    <m/>
    <m/>
    <m/>
    <m/>
    <m/>
    <m/>
    <m/>
    <m/>
    <n v="0"/>
    <m/>
    <m/>
    <m/>
    <n v="1"/>
    <m/>
    <m/>
    <m/>
    <m/>
    <m/>
    <n v="1"/>
    <n v="0"/>
    <n v="0"/>
    <n v="1"/>
    <n v="0"/>
    <n v="0"/>
    <n v="0"/>
    <n v="0"/>
    <n v="0"/>
    <n v="1"/>
    <n v="0"/>
    <n v="0"/>
    <n v="0.25"/>
    <n v="0.25"/>
    <n v="0.25"/>
    <n v="0.25"/>
    <n v="515414"/>
    <n v="172536"/>
    <s v="SOT"/>
  </r>
  <r>
    <s v="19/0386/FUL"/>
    <x v="0"/>
    <x v="0"/>
    <d v="2019-07-05T00:00:00"/>
    <d v="2022-07-05T00:00:00"/>
    <d v="2020-01-06T00:00:00"/>
    <m/>
    <x v="0"/>
    <s v="Open Market"/>
    <m/>
    <s v="Demolition of the existing self-contained single-storey detached dwelling and construction of replacement 2 storey dwelling with associated landscaping and boundary treatment alteration."/>
    <s v="10 Constance Road_x000d_Twickenham_x000d_TW2 7JH"/>
    <s v="TW2 7JH"/>
    <n v="1"/>
    <m/>
    <m/>
    <m/>
    <m/>
    <m/>
    <m/>
    <m/>
    <n v="1"/>
    <m/>
    <m/>
    <n v="1"/>
    <m/>
    <m/>
    <m/>
    <m/>
    <m/>
    <m/>
    <n v="1"/>
    <n v="-1"/>
    <n v="1"/>
    <n v="0"/>
    <n v="0"/>
    <n v="0"/>
    <n v="0"/>
    <n v="0"/>
    <n v="0"/>
    <n v="0"/>
    <n v="0"/>
    <n v="0"/>
    <n v="0"/>
    <n v="0"/>
    <n v="0"/>
    <n v="0"/>
    <n v="514120"/>
    <n v="173638"/>
    <s v="WHI"/>
  </r>
  <r>
    <s v="19/0391/FUL"/>
    <x v="0"/>
    <x v="0"/>
    <d v="2020-02-20T00:00:00"/>
    <d v="2023-02-20T00:00:00"/>
    <m/>
    <m/>
    <x v="2"/>
    <s v="Open Market"/>
    <m/>
    <s v="Demolition all buildings on site and the erection of a three-storey building and a part one, two-storey building comprising (3 x 1 bedroom and 4 x 2 bedroom) flats and approximately 805 sqm of flexible B1/D1 and flexible B1/D2 commercial floorspace, surfa"/>
    <s v="26-28 _x000d_Priests Bridge_x000d_East Sheen_x000d_London_x000d_SW14 8TA"/>
    <s v="SW14 8TA"/>
    <m/>
    <m/>
    <m/>
    <m/>
    <m/>
    <m/>
    <m/>
    <m/>
    <n v="0"/>
    <m/>
    <n v="3"/>
    <n v="4"/>
    <m/>
    <m/>
    <m/>
    <m/>
    <m/>
    <m/>
    <n v="7"/>
    <n v="3"/>
    <n v="4"/>
    <n v="0"/>
    <n v="0"/>
    <n v="0"/>
    <n v="0"/>
    <n v="0"/>
    <n v="0"/>
    <n v="7"/>
    <n v="0"/>
    <n v="0"/>
    <n v="1.75"/>
    <n v="1.75"/>
    <n v="1.75"/>
    <n v="1.75"/>
    <n v="521492"/>
    <n v="175545"/>
    <s v="MBC"/>
  </r>
  <r>
    <s v="19/0414/FUL"/>
    <x v="0"/>
    <x v="0"/>
    <d v="2020-01-22T00:00:00"/>
    <d v="2023-01-23T00:00:00"/>
    <m/>
    <m/>
    <x v="2"/>
    <s v="Open Market"/>
    <m/>
    <s v="Erection of 2No 3-bed, 6-person houses with associated hard and soft landscaping, cycle and refuse stores and car parking on land to rear of 56 and 58 Harvey Road."/>
    <s v="56 - 58 Harvey Road_x000d_Whitton_x000d__x000d_"/>
    <s v="TW4 5LU"/>
    <m/>
    <m/>
    <m/>
    <m/>
    <m/>
    <m/>
    <m/>
    <m/>
    <n v="0"/>
    <m/>
    <m/>
    <m/>
    <n v="2"/>
    <m/>
    <m/>
    <m/>
    <m/>
    <m/>
    <n v="2"/>
    <n v="0"/>
    <n v="0"/>
    <n v="2"/>
    <n v="0"/>
    <n v="0"/>
    <n v="0"/>
    <n v="0"/>
    <n v="0"/>
    <n v="2"/>
    <n v="0"/>
    <n v="0"/>
    <n v="0.5"/>
    <n v="0.5"/>
    <n v="0.5"/>
    <n v="0.5"/>
    <n v="513048"/>
    <n v="173758"/>
    <s v="HEA"/>
  </r>
  <r>
    <s v="19/0475/FUL"/>
    <x v="3"/>
    <x v="0"/>
    <d v="2019-07-31T00:00:00"/>
    <d v="2022-07-31T00:00:00"/>
    <m/>
    <d v="2020-02-26T00:00:00"/>
    <x v="1"/>
    <s v="Open Market"/>
    <m/>
    <s v="Construction of additional storey, two storey front extension, replacement windows and doors on all elevations and alterations to external materials on elevations to facilitate the change of use of building and 6 no. parking spaces from offices (Class B1("/>
    <s v="1 - 2 Archer Mews_x000d_Hampton Hill_x000d_TW12 1RN_x000d_"/>
    <s v="TW12 1RN"/>
    <m/>
    <m/>
    <m/>
    <m/>
    <m/>
    <m/>
    <m/>
    <m/>
    <n v="0"/>
    <m/>
    <n v="4"/>
    <n v="3"/>
    <m/>
    <m/>
    <m/>
    <m/>
    <m/>
    <m/>
    <n v="7"/>
    <n v="4"/>
    <n v="3"/>
    <n v="0"/>
    <n v="0"/>
    <n v="0"/>
    <n v="0"/>
    <n v="0"/>
    <n v="0"/>
    <n v="7"/>
    <n v="7"/>
    <n v="0"/>
    <n v="0"/>
    <n v="0"/>
    <n v="0"/>
    <n v="0"/>
    <n v="514280"/>
    <n v="170996"/>
    <s v="FHH"/>
  </r>
  <r>
    <s v="19/0551/FUL"/>
    <x v="2"/>
    <x v="0"/>
    <d v="2019-08-21T00:00:00"/>
    <d v="2022-08-21T00:00:00"/>
    <d v="2019-11-04T00:00:00"/>
    <m/>
    <x v="0"/>
    <s v="Open Market"/>
    <m/>
    <s v="Convert 2 flats back to one family house. Proposed pitched side infill extension adjacent neighbouring infill extension with glazed rooflight. Proposed loft conversion with full width rear dormer, partial dormer to outrigger and rooflights."/>
    <s v="32 Selwyn Avenue_x000d_Richmond_x000d_TW9 2HA_x000d_"/>
    <s v="TW9 2HA"/>
    <n v="1"/>
    <n v="1"/>
    <m/>
    <m/>
    <m/>
    <m/>
    <m/>
    <m/>
    <n v="2"/>
    <m/>
    <m/>
    <m/>
    <m/>
    <m/>
    <n v="1"/>
    <m/>
    <m/>
    <m/>
    <n v="1"/>
    <n v="-1"/>
    <n v="-1"/>
    <n v="0"/>
    <n v="0"/>
    <n v="1"/>
    <n v="0"/>
    <n v="0"/>
    <n v="0"/>
    <n v="-1"/>
    <n v="0"/>
    <n v="-1"/>
    <n v="0"/>
    <n v="0"/>
    <n v="0"/>
    <n v="0"/>
    <n v="518458"/>
    <n v="175501"/>
    <s v="NRW"/>
  </r>
  <r>
    <s v="19/0739/FUL"/>
    <x v="2"/>
    <x v="0"/>
    <d v="2019-10-23T00:00:00"/>
    <d v="2022-10-23T00:00:00"/>
    <m/>
    <d v="2019-10-23T00:00:00"/>
    <x v="1"/>
    <s v="Open Market"/>
    <m/>
    <s v="Reinstatement of Flat 9 on Ground Floor at Clarendon House, as consented in Planning Approval 02/1505. (Since 2003 the accommodation has been used as part of Flat 1 to provide a family-sized flat)"/>
    <s v="Flat 1_x000d_Clarendon Gardens_x000d_23 Kew Gardens Road_x000d_Kew_x000d_Richmond_x000d_TW9 3HD_x000d_"/>
    <s v="TW9 3HD"/>
    <m/>
    <m/>
    <n v="1"/>
    <m/>
    <m/>
    <m/>
    <m/>
    <m/>
    <n v="1"/>
    <m/>
    <n v="1"/>
    <n v="1"/>
    <m/>
    <m/>
    <m/>
    <m/>
    <m/>
    <m/>
    <n v="2"/>
    <n v="1"/>
    <n v="1"/>
    <n v="-1"/>
    <n v="0"/>
    <n v="0"/>
    <n v="0"/>
    <n v="0"/>
    <n v="0"/>
    <n v="1"/>
    <n v="1"/>
    <n v="0"/>
    <n v="0"/>
    <n v="0"/>
    <n v="0"/>
    <n v="0"/>
    <n v="519011"/>
    <n v="176963"/>
    <s v="KWA"/>
  </r>
  <r>
    <s v="19/0772/GPD15"/>
    <x v="1"/>
    <x v="1"/>
    <d v="2019-05-09T00:00:00"/>
    <d v="2022-05-09T00:00:00"/>
    <d v="2020-03-02T00:00:00"/>
    <m/>
    <x v="0"/>
    <s v="Open Market"/>
    <m/>
    <s v="Change of use of B1(a) offices on ground floor level to c3 (Residential) to provide 3 x 1 bed self-contained residential apartments."/>
    <s v="28 Second Cross Road_x000d_Twickenham_x000d_TW2 5RF_x000d_"/>
    <s v="TW2 5RF"/>
    <m/>
    <m/>
    <m/>
    <m/>
    <m/>
    <m/>
    <m/>
    <m/>
    <n v="0"/>
    <m/>
    <n v="3"/>
    <m/>
    <m/>
    <m/>
    <m/>
    <m/>
    <m/>
    <m/>
    <n v="3"/>
    <n v="3"/>
    <n v="0"/>
    <n v="0"/>
    <n v="0"/>
    <n v="0"/>
    <n v="0"/>
    <n v="0"/>
    <n v="0"/>
    <n v="3"/>
    <n v="0"/>
    <n v="3"/>
    <n v="0"/>
    <n v="0"/>
    <n v="0"/>
    <n v="0"/>
    <n v="515069"/>
    <n v="172813"/>
    <s v="WET"/>
  </r>
  <r>
    <s v="19/0823/GPD13"/>
    <x v="1"/>
    <x v="1"/>
    <d v="2019-05-07T00:00:00"/>
    <d v="2022-05-07T00:00:00"/>
    <m/>
    <m/>
    <x v="2"/>
    <s v="Open Market"/>
    <m/>
    <s v="Conversion of commercial unit to self-contained 2no. bedroom unit"/>
    <s v="203 Sandycombe Road_x000d_Richmond_x000d_TW9 2EW_x000d_"/>
    <s v="TW9 2EW"/>
    <m/>
    <m/>
    <m/>
    <m/>
    <m/>
    <m/>
    <m/>
    <m/>
    <n v="0"/>
    <m/>
    <m/>
    <n v="1"/>
    <m/>
    <m/>
    <m/>
    <m/>
    <m/>
    <m/>
    <n v="1"/>
    <n v="0"/>
    <n v="1"/>
    <n v="0"/>
    <n v="0"/>
    <n v="0"/>
    <n v="0"/>
    <n v="0"/>
    <n v="0"/>
    <n v="1"/>
    <n v="0"/>
    <n v="0"/>
    <n v="0.25"/>
    <n v="0.25"/>
    <n v="0.25"/>
    <n v="0.25"/>
    <n v="519091"/>
    <n v="176195"/>
    <s v="KWA"/>
  </r>
  <r>
    <s v="19/0847/FUL"/>
    <x v="0"/>
    <x v="0"/>
    <d v="2019-12-23T00:00:00"/>
    <d v="2022-12-24T00:00:00"/>
    <m/>
    <m/>
    <x v="2"/>
    <s v="Open Market"/>
    <m/>
    <s v="Demolition of existing bungalow and garage and construction of a new two-storey four bedroom house, with associated hard and soft landscaping, cycle and refuse stores and parking."/>
    <s v="8 St Albans Gardens_x000d_Teddington_x000d_TW11 8AE"/>
    <s v="TW11 8AE"/>
    <m/>
    <n v="1"/>
    <m/>
    <m/>
    <m/>
    <m/>
    <m/>
    <m/>
    <n v="1"/>
    <m/>
    <m/>
    <m/>
    <m/>
    <n v="1"/>
    <m/>
    <m/>
    <m/>
    <m/>
    <n v="1"/>
    <n v="0"/>
    <n v="-1"/>
    <n v="0"/>
    <n v="1"/>
    <n v="0"/>
    <n v="0"/>
    <n v="0"/>
    <n v="0"/>
    <n v="0"/>
    <n v="0"/>
    <n v="0"/>
    <n v="0"/>
    <n v="0"/>
    <n v="0"/>
    <n v="0"/>
    <n v="516412"/>
    <n v="171302"/>
    <s v="TED"/>
  </r>
  <r>
    <s v="19/0867/FUL"/>
    <x v="3"/>
    <x v="0"/>
    <d v="2019-06-03T00:00:00"/>
    <d v="2022-06-04T00:00:00"/>
    <d v="2019-09-23T00:00:00"/>
    <d v="2020-06-04T00:00:00"/>
    <x v="0"/>
    <s v="Open Market"/>
    <m/>
    <s v="Conversion of ground and first floor store rooms and single-storey extension to form a new maisonette."/>
    <s v="383 St Margarets Road_x000d_Twickenham_x000d_TW1 1PP"/>
    <s v="TW1 1PP"/>
    <m/>
    <m/>
    <m/>
    <m/>
    <m/>
    <m/>
    <m/>
    <m/>
    <n v="0"/>
    <m/>
    <n v="1"/>
    <m/>
    <m/>
    <m/>
    <m/>
    <m/>
    <m/>
    <m/>
    <n v="1"/>
    <n v="1"/>
    <n v="0"/>
    <n v="0"/>
    <n v="0"/>
    <n v="0"/>
    <n v="0"/>
    <n v="0"/>
    <n v="0"/>
    <n v="1"/>
    <n v="0"/>
    <n v="1"/>
    <n v="0"/>
    <n v="0"/>
    <n v="0"/>
    <n v="0"/>
    <n v="516556"/>
    <n v="175236"/>
    <s v="STM"/>
  </r>
  <r>
    <s v="19/0893/FUL"/>
    <x v="1"/>
    <x v="0"/>
    <d v="2019-08-12T00:00:00"/>
    <d v="2022-08-12T00:00:00"/>
    <d v="2020-02-03T00:00:00"/>
    <m/>
    <x v="0"/>
    <s v="Open Market"/>
    <m/>
    <s v="Change of use of ground floor from dental surgery (D1 use class) to 1 no. residential dwelling (C3 use), demolition of side garage, alterations to side extension and fenestration."/>
    <s v="320 Kew Road_x000d_Kew_x000d_Richmond_x000d_TW9 3DU_x000d_"/>
    <s v="TW9 3DU"/>
    <m/>
    <m/>
    <m/>
    <m/>
    <m/>
    <m/>
    <m/>
    <m/>
    <n v="0"/>
    <m/>
    <m/>
    <m/>
    <n v="1"/>
    <m/>
    <m/>
    <m/>
    <m/>
    <m/>
    <n v="1"/>
    <n v="0"/>
    <n v="0"/>
    <n v="1"/>
    <n v="0"/>
    <n v="0"/>
    <n v="0"/>
    <n v="0"/>
    <n v="0"/>
    <n v="1"/>
    <n v="0"/>
    <n v="1"/>
    <n v="0"/>
    <n v="0"/>
    <n v="0"/>
    <n v="0"/>
    <n v="518999"/>
    <n v="177227"/>
    <s v="KWA"/>
  </r>
  <r>
    <s v="19/0911/FUL"/>
    <x v="4"/>
    <x v="0"/>
    <d v="2020-01-17T00:00:00"/>
    <d v="2023-02-05T00:00:00"/>
    <m/>
    <m/>
    <x v="2"/>
    <s v="Open Market"/>
    <m/>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_x000a_"/>
    <s v="KT2 4HF"/>
    <m/>
    <m/>
    <m/>
    <m/>
    <m/>
    <m/>
    <m/>
    <m/>
    <n v="0"/>
    <m/>
    <m/>
    <n v="2"/>
    <m/>
    <m/>
    <m/>
    <m/>
    <m/>
    <n v="0"/>
    <n v="2"/>
    <n v="0"/>
    <n v="2"/>
    <n v="0"/>
    <n v="0"/>
    <n v="0"/>
    <n v="0"/>
    <n v="0"/>
    <n v="0"/>
    <n v="2"/>
    <n v="0"/>
    <n v="0"/>
    <n v="0.5"/>
    <n v="0.5"/>
    <n v="0.5"/>
    <n v="0.5"/>
    <n v="517543"/>
    <n v="169767"/>
    <s v="HWI"/>
  </r>
  <r>
    <s v="19/0950/FUL"/>
    <x v="1"/>
    <x v="0"/>
    <d v="2019-08-13T00:00:00"/>
    <d v="2022-08-13T00:00:00"/>
    <d v="2020-01-28T00:00:00"/>
    <m/>
    <x v="0"/>
    <s v="Open Market"/>
    <m/>
    <s v="Change of use of first, second and part ground floors from retail and associated storage to a 1 bedroom flat, together with internal alterations and installation of a new door to ground floor side elevation (to front side alleyway)."/>
    <s v="11 Paved Court_x000d_Richmond_x000d_TW9 1LZ"/>
    <s v="TW9 1LZ"/>
    <m/>
    <m/>
    <m/>
    <m/>
    <m/>
    <m/>
    <m/>
    <m/>
    <n v="0"/>
    <m/>
    <n v="1"/>
    <m/>
    <m/>
    <m/>
    <m/>
    <m/>
    <m/>
    <m/>
    <n v="1"/>
    <n v="1"/>
    <n v="0"/>
    <n v="0"/>
    <n v="0"/>
    <n v="0"/>
    <n v="0"/>
    <n v="0"/>
    <n v="0"/>
    <n v="1"/>
    <n v="0"/>
    <n v="1"/>
    <n v="0"/>
    <n v="0"/>
    <n v="0"/>
    <n v="0"/>
    <n v="517726"/>
    <n v="174837"/>
    <s v="SRW"/>
  </r>
  <r>
    <s v="19/0954/VRC"/>
    <x v="0"/>
    <x v="0"/>
    <d v="2019-10-16T00:00:00"/>
    <d v="2020-10-06T00:00:00"/>
    <d v="2019-07-24T00:00:00"/>
    <m/>
    <x v="0"/>
    <s v="Open Market"/>
    <m/>
    <s v="Minor material amendment to application ref 16/3290/FUL (Partial demolition of an existing building and the creation of 3 new dwelling houses and associated works) by variation of appeal decision condition 2 (approved drawing numbers) to allow for externa"/>
    <s v="45 The Vineyard_x000d_Richmond_x000d_TW10 6AS_x000d_"/>
    <s v="TW10 6AS"/>
    <m/>
    <n v="2"/>
    <n v="1"/>
    <m/>
    <m/>
    <m/>
    <m/>
    <m/>
    <n v="3"/>
    <m/>
    <m/>
    <m/>
    <m/>
    <n v="3"/>
    <m/>
    <m/>
    <m/>
    <n v="0"/>
    <n v="3"/>
    <n v="0"/>
    <n v="-2"/>
    <n v="-1"/>
    <n v="3"/>
    <n v="0"/>
    <n v="0"/>
    <n v="0"/>
    <n v="0"/>
    <n v="0"/>
    <n v="0"/>
    <n v="0"/>
    <n v="0"/>
    <n v="0"/>
    <n v="0"/>
    <n v="0"/>
    <n v="518209"/>
    <n v="174625"/>
    <s v="SRW"/>
  </r>
  <r>
    <s v="19/0974/FUL"/>
    <x v="2"/>
    <x v="0"/>
    <d v="2019-08-02T00:00:00"/>
    <d v="2022-08-02T00:00:00"/>
    <d v="2020-02-11T00:00:00"/>
    <m/>
    <x v="0"/>
    <s v="Open Market"/>
    <m/>
    <s v="Two-storey side/rear extension with accommodation in the roof, removal of external staircase to facilitate the conversion of existing dwellinghouse into 7 self-contained flats (4 x 1 bed and 3 x 2 bed) and associated cycle and refuse stores."/>
    <s v="Fairlight_x000d_4 Church Grove_x000d_Hampton Wick_x000d_Kingston Upon Thames_x000d_KT1 4AL_x000d_"/>
    <s v="KT1 4AL"/>
    <m/>
    <m/>
    <m/>
    <m/>
    <m/>
    <m/>
    <m/>
    <n v="1"/>
    <n v="1"/>
    <m/>
    <n v="4"/>
    <n v="3"/>
    <m/>
    <m/>
    <m/>
    <m/>
    <m/>
    <m/>
    <n v="7"/>
    <n v="4"/>
    <n v="3"/>
    <n v="0"/>
    <n v="0"/>
    <n v="0"/>
    <n v="0"/>
    <n v="0"/>
    <n v="-1"/>
    <n v="6"/>
    <n v="0"/>
    <n v="6"/>
    <n v="0"/>
    <n v="0"/>
    <n v="0"/>
    <n v="0"/>
    <n v="517453"/>
    <n v="169423"/>
    <s v="HWI"/>
  </r>
  <r>
    <s v="19/1029/FUL"/>
    <x v="4"/>
    <x v="0"/>
    <d v="2019-09-17T00:00:00"/>
    <d v="2022-09-17T00:00:00"/>
    <m/>
    <m/>
    <x v="2"/>
    <s v="Open Market"/>
    <m/>
    <s v="Demolition of existing single-storey side garage and workroom. Alterations to no. 67 comprising single storey rear extension, replacement roof, rear dormer roof extension and 2 no. rooflight on front roof slope. Erection of a new two-storey 4 bedroom dwel"/>
    <s v="67 Park Road_x000d_Hampton Hill_x000d_TW12 1HU"/>
    <s v="TW12 1HU"/>
    <m/>
    <m/>
    <n v="1"/>
    <m/>
    <m/>
    <m/>
    <m/>
    <m/>
    <n v="1"/>
    <m/>
    <m/>
    <m/>
    <m/>
    <n v="2"/>
    <m/>
    <m/>
    <m/>
    <m/>
    <n v="2"/>
    <n v="0"/>
    <n v="0"/>
    <n v="-1"/>
    <n v="2"/>
    <n v="0"/>
    <n v="0"/>
    <n v="0"/>
    <n v="0"/>
    <n v="1"/>
    <n v="0"/>
    <n v="0"/>
    <n v="0.25"/>
    <n v="0.25"/>
    <n v="0.25"/>
    <n v="0.25"/>
    <n v="513857"/>
    <n v="171464"/>
    <s v="FHH"/>
  </r>
  <r>
    <s v="19/1033/GPD23"/>
    <x v="1"/>
    <x v="1"/>
    <d v="2019-06-05T00:00:00"/>
    <d v="2022-06-05T00:00:00"/>
    <m/>
    <m/>
    <x v="2"/>
    <s v="Open Market"/>
    <m/>
    <s v="Change of use from premises in light industrial use (Class B1(c)) to one dwelling house (Class C3)."/>
    <s v="Unit 1 Hampton Works Rear Of_x000d_119 Sheen Lane_x000d_East Sheen_x000d_London_x000d__x000d_"/>
    <m/>
    <m/>
    <m/>
    <m/>
    <m/>
    <m/>
    <m/>
    <m/>
    <m/>
    <n v="0"/>
    <m/>
    <m/>
    <n v="1"/>
    <m/>
    <m/>
    <m/>
    <m/>
    <m/>
    <m/>
    <n v="1"/>
    <n v="0"/>
    <n v="1"/>
    <n v="0"/>
    <n v="0"/>
    <n v="0"/>
    <n v="0"/>
    <n v="0"/>
    <n v="0"/>
    <n v="1"/>
    <n v="0"/>
    <n v="0"/>
    <n v="0.25"/>
    <n v="0.25"/>
    <n v="0.25"/>
    <n v="0.25"/>
    <n v="520517"/>
    <n v="175507"/>
    <s v="EAS"/>
  </r>
  <r>
    <s v="19/1098/FUL"/>
    <x v="0"/>
    <x v="0"/>
    <d v="2019-08-23T00:00:00"/>
    <d v="2022-08-27T00:00:00"/>
    <m/>
    <m/>
    <x v="2"/>
    <s v="Open Market"/>
    <m/>
    <s v="Demolition of detached house, construction of four classrooms and a multi use hall complete with change of use from residential to education."/>
    <s v="190 Sheen Lane_x000d_East Sheen_x000d_London_x000d_SW14 8LF_x000d_"/>
    <s v="SW14 8LF"/>
    <m/>
    <m/>
    <n v="1"/>
    <m/>
    <m/>
    <m/>
    <m/>
    <m/>
    <n v="1"/>
    <m/>
    <m/>
    <m/>
    <m/>
    <m/>
    <m/>
    <m/>
    <m/>
    <m/>
    <n v="0"/>
    <n v="0"/>
    <n v="0"/>
    <n v="-1"/>
    <n v="0"/>
    <n v="0"/>
    <n v="0"/>
    <n v="0"/>
    <n v="0"/>
    <n v="-1"/>
    <n v="0"/>
    <n v="0"/>
    <n v="-0.25"/>
    <n v="-0.25"/>
    <n v="-0.25"/>
    <n v="-0.25"/>
    <n v="520394"/>
    <n v="175127"/>
    <s v="EAS"/>
  </r>
  <r>
    <s v="19/1100/FUL"/>
    <x v="1"/>
    <x v="0"/>
    <d v="2019-10-10T00:00:00"/>
    <d v="2022-10-10T00:00:00"/>
    <d v="2019-10-01T00:00:00"/>
    <d v="2020-01-31T00:00:00"/>
    <x v="1"/>
    <s v="Open Market"/>
    <m/>
    <s v="Change of use of rear part of upper ground floor to C3 (residential) to create 1 no. 1B1P flat, alterations to the front elevation, and minor internal changes to the lower ground floor associated with the commercial unit."/>
    <s v="208 - 212 Amyand Park Road_x000d_Twickenham_x000d_TW1 3HY_x000d__x000d__x000d_"/>
    <s v="TW1 3HY"/>
    <m/>
    <m/>
    <m/>
    <m/>
    <m/>
    <m/>
    <m/>
    <m/>
    <n v="0"/>
    <m/>
    <n v="1"/>
    <m/>
    <m/>
    <m/>
    <m/>
    <m/>
    <m/>
    <m/>
    <n v="1"/>
    <n v="1"/>
    <n v="0"/>
    <n v="0"/>
    <n v="0"/>
    <n v="0"/>
    <n v="0"/>
    <n v="0"/>
    <n v="0"/>
    <n v="1"/>
    <n v="1"/>
    <n v="0"/>
    <n v="0"/>
    <n v="0"/>
    <n v="0"/>
    <n v="0"/>
    <n v="516817"/>
    <n v="174222"/>
    <s v="STM"/>
  </r>
  <r>
    <s v="19/1162/FUL"/>
    <x v="3"/>
    <x v="0"/>
    <d v="2020-03-20T00:00:00"/>
    <d v="2023-03-20T00:00:00"/>
    <m/>
    <m/>
    <x v="2"/>
    <s v="Open Market"/>
    <m/>
    <s v="Part change of use of ground floor and rear garden from A1 to C3 (residential use) and replacement window on ground floor rear elevation to facilitate the conversion of existing 1 x 3 bed flat into 2 x 2 bed flats and associated cycle and refuse stores (R"/>
    <s v="82 - 84 Hill Rise_x000d_Richmond_x000d__x000d_"/>
    <s v="TW10 6UB"/>
    <m/>
    <m/>
    <n v="1"/>
    <m/>
    <m/>
    <m/>
    <m/>
    <m/>
    <n v="1"/>
    <m/>
    <m/>
    <n v="2"/>
    <m/>
    <m/>
    <m/>
    <m/>
    <m/>
    <m/>
    <n v="2"/>
    <n v="0"/>
    <n v="2"/>
    <n v="-1"/>
    <n v="0"/>
    <n v="0"/>
    <n v="0"/>
    <n v="0"/>
    <n v="0"/>
    <n v="1"/>
    <n v="0"/>
    <n v="0"/>
    <n v="0.25"/>
    <n v="0.25"/>
    <n v="0.25"/>
    <n v="0.25"/>
    <n v="517949"/>
    <n v="174506"/>
    <s v="SRW"/>
  </r>
  <r>
    <s v="19/1217/ES191"/>
    <x v="2"/>
    <x v="0"/>
    <d v="2019-06-11T00:00:00"/>
    <d v="2019-06-11T00:00:00"/>
    <d v="2019-06-11T00:00:00"/>
    <d v="2019-06-11T00:00:00"/>
    <x v="1"/>
    <s v="Open Market"/>
    <m/>
    <s v="Establish use of property as a separate self-contained dwellinghouse"/>
    <s v="1A Riverside House_x000d_Riverside_x000d_Twickenham_x000d_TW1 3DJ_x000d_"/>
    <s v="TW1 3DJ"/>
    <m/>
    <m/>
    <m/>
    <m/>
    <m/>
    <m/>
    <n v="1"/>
    <m/>
    <n v="1"/>
    <m/>
    <m/>
    <m/>
    <n v="1"/>
    <n v="1"/>
    <m/>
    <m/>
    <m/>
    <m/>
    <n v="2"/>
    <n v="0"/>
    <n v="0"/>
    <n v="1"/>
    <n v="1"/>
    <n v="0"/>
    <n v="0"/>
    <n v="-1"/>
    <n v="0"/>
    <n v="1"/>
    <n v="1"/>
    <n v="0"/>
    <n v="0"/>
    <n v="0"/>
    <n v="0"/>
    <n v="0"/>
    <n v="516873"/>
    <n v="173350"/>
    <s v="TWR"/>
  </r>
  <r>
    <s v="19/1219/FUL"/>
    <x v="0"/>
    <x v="0"/>
    <d v="2019-12-11T00:00:00"/>
    <d v="2022-12-11T00:00:00"/>
    <m/>
    <m/>
    <x v="2"/>
    <s v="Open Market"/>
    <m/>
    <s v="Replacement 2 storey 4 bedroom dwellinghouse with basement level and accommodation in the roof.  Associated hard and soft landscaping, cycle and refuse stores and parking."/>
    <s v="21 Sunbury Avenue_x000d_East Sheen_x000d_London_x000d_SW14 8RA"/>
    <s v="SW14 8RA"/>
    <m/>
    <n v="1"/>
    <m/>
    <m/>
    <m/>
    <m/>
    <m/>
    <m/>
    <n v="1"/>
    <m/>
    <m/>
    <m/>
    <n v="1"/>
    <m/>
    <m/>
    <m/>
    <m/>
    <m/>
    <n v="1"/>
    <n v="0"/>
    <n v="-1"/>
    <n v="1"/>
    <n v="0"/>
    <n v="0"/>
    <n v="0"/>
    <n v="0"/>
    <n v="0"/>
    <n v="0"/>
    <n v="0"/>
    <n v="0"/>
    <n v="0"/>
    <n v="0"/>
    <n v="0"/>
    <n v="0"/>
    <n v="520990"/>
    <n v="175033"/>
    <s v="EAS"/>
  </r>
  <r>
    <s v="19/1332/GPD13"/>
    <x v="1"/>
    <x v="1"/>
    <d v="2019-07-11T00:00:00"/>
    <d v="2022-07-11T00:00:00"/>
    <d v="2019-08-01T00:00:00"/>
    <d v="2020-06-05T00:00:00"/>
    <x v="0"/>
    <s v="Open Market"/>
    <m/>
    <s v="Change of use of the ground floor unit from A1 (hairdresser) to C3 (residential) to provide a 1 bed flat."/>
    <s v="70 Hounslow Road_x000d_Twickenham_x000d_TW2 7EX_x000d_"/>
    <s v="TW2 7EX"/>
    <m/>
    <m/>
    <m/>
    <m/>
    <m/>
    <m/>
    <m/>
    <m/>
    <n v="0"/>
    <m/>
    <n v="1"/>
    <m/>
    <m/>
    <m/>
    <m/>
    <m/>
    <m/>
    <m/>
    <n v="1"/>
    <n v="1"/>
    <n v="0"/>
    <n v="0"/>
    <n v="0"/>
    <n v="0"/>
    <n v="0"/>
    <n v="0"/>
    <n v="0"/>
    <n v="1"/>
    <n v="0"/>
    <n v="1"/>
    <n v="0"/>
    <n v="0"/>
    <n v="0"/>
    <n v="0"/>
    <n v="514126"/>
    <n v="174159"/>
    <s v="WHI"/>
  </r>
  <r>
    <s v="19/1361/FUL"/>
    <x v="4"/>
    <x v="0"/>
    <d v="2019-07-16T00:00:00"/>
    <d v="2022-07-16T00:00:00"/>
    <d v="2020-06-17T00:00:00"/>
    <m/>
    <x v="2"/>
    <s v="Open Market"/>
    <m/>
    <s v="Extension of 4-bedroom single family dwelling house and conversion to divide into 2No. 2-bedroom houses."/>
    <s v="2F Fifth Cross Road_x000a_Twickenham_x000a_TW2 5LQ"/>
    <s v="TW2 5LQ"/>
    <m/>
    <m/>
    <m/>
    <n v="1"/>
    <m/>
    <m/>
    <m/>
    <m/>
    <n v="1"/>
    <m/>
    <m/>
    <n v="2"/>
    <m/>
    <m/>
    <m/>
    <m/>
    <m/>
    <m/>
    <n v="2"/>
    <n v="0"/>
    <n v="2"/>
    <n v="0"/>
    <n v="-1"/>
    <n v="0"/>
    <n v="0"/>
    <n v="0"/>
    <n v="0"/>
    <n v="1"/>
    <n v="0"/>
    <n v="0"/>
    <n v="0.25"/>
    <n v="0.25"/>
    <n v="0.25"/>
    <n v="0.25"/>
    <n v="514833"/>
    <n v="172367"/>
    <s v="WET"/>
  </r>
  <r>
    <s v="19/1455/FUL"/>
    <x v="2"/>
    <x v="0"/>
    <d v="2019-08-06T00:00:00"/>
    <d v="2022-08-06T00:00:00"/>
    <d v="2020-01-16T00:00:00"/>
    <m/>
    <x v="0"/>
    <s v="Open Market"/>
    <m/>
    <s v="Create 2 No. flats from existing dwelling . Ground floor 2 bed flat, first &amp; 2nd floor 2 bed flat."/>
    <s v="29 St Leonards Road_x000d_East Sheen_x000d_London_x000d_SW14 7LY_x000d_"/>
    <s v="SW14 7LY"/>
    <m/>
    <m/>
    <m/>
    <m/>
    <n v="1"/>
    <m/>
    <m/>
    <m/>
    <n v="1"/>
    <m/>
    <m/>
    <n v="2"/>
    <m/>
    <m/>
    <m/>
    <m/>
    <m/>
    <m/>
    <n v="2"/>
    <n v="0"/>
    <n v="2"/>
    <n v="0"/>
    <n v="0"/>
    <n v="-1"/>
    <n v="0"/>
    <n v="0"/>
    <n v="0"/>
    <n v="1"/>
    <n v="0"/>
    <n v="1"/>
    <n v="0"/>
    <n v="0"/>
    <n v="0"/>
    <n v="0"/>
    <n v="520308"/>
    <n v="175588"/>
    <s v="EAS"/>
  </r>
  <r>
    <s v="19/1502/FUL"/>
    <x v="1"/>
    <x v="0"/>
    <d v="2019-07-22T00:00:00"/>
    <d v="2022-07-22T00:00:00"/>
    <d v="2019-09-19T00:00:00"/>
    <m/>
    <x v="0"/>
    <s v="Open Market"/>
    <m/>
    <s v="Use of rear part of ground floor shop and single storey rear infill extension as extension to existing first floor flat and replacement of external staircase with spiral staircase."/>
    <s v="56A White Hart Lane_x000d_Barnes_x000d_London_x000d_SW13 0PZ"/>
    <s v="SW13 0PZ"/>
    <m/>
    <n v="1"/>
    <m/>
    <m/>
    <m/>
    <m/>
    <m/>
    <m/>
    <n v="1"/>
    <m/>
    <m/>
    <m/>
    <n v="1"/>
    <m/>
    <m/>
    <m/>
    <m/>
    <m/>
    <n v="1"/>
    <n v="0"/>
    <n v="-1"/>
    <n v="1"/>
    <n v="0"/>
    <n v="0"/>
    <n v="0"/>
    <n v="0"/>
    <n v="0"/>
    <n v="0"/>
    <n v="0"/>
    <n v="0"/>
    <n v="0"/>
    <n v="0"/>
    <n v="0"/>
    <n v="0"/>
    <n v="521312"/>
    <n v="175859"/>
    <s v="MBC"/>
  </r>
  <r>
    <s v="19/1602/GPD15"/>
    <x v="1"/>
    <x v="1"/>
    <d v="2019-07-15T00:00:00"/>
    <d v="2022-07-15T00:00:00"/>
    <m/>
    <m/>
    <x v="2"/>
    <s v="Open Market"/>
    <m/>
    <s v="Change of use from B1(a) (office) to C3 (residential) to provide 1 x 1 bed self-contained residential dwelling."/>
    <s v="106 Shacklegate Lane_x000d_Teddington_x000d_TW11 8SH_x000d_"/>
    <s v="TW11 8SH"/>
    <m/>
    <m/>
    <m/>
    <m/>
    <m/>
    <m/>
    <m/>
    <m/>
    <n v="0"/>
    <m/>
    <n v="1"/>
    <m/>
    <m/>
    <m/>
    <m/>
    <m/>
    <m/>
    <m/>
    <n v="1"/>
    <n v="1"/>
    <n v="0"/>
    <n v="0"/>
    <n v="0"/>
    <n v="0"/>
    <n v="0"/>
    <n v="0"/>
    <n v="0"/>
    <n v="1"/>
    <n v="0"/>
    <n v="0"/>
    <n v="0.25"/>
    <n v="0.25"/>
    <n v="0.25"/>
    <n v="0.25"/>
    <n v="515391"/>
    <n v="171652"/>
    <s v="FHH"/>
  </r>
  <r>
    <s v="19/1620/GPD15"/>
    <x v="1"/>
    <x v="1"/>
    <d v="2019-07-26T00:00:00"/>
    <d v="2021-04-03T00:00:00"/>
    <m/>
    <d v="2020-04-20T00:00:00"/>
    <x v="0"/>
    <s v="Open Market"/>
    <m/>
    <s v="Conversion of basement from B1(a) office to C3 residential to provide 2 x 1 bed self-contained residential flats."/>
    <s v="Argyle House_x000d_1 Dee Road_x000d_Richmond_x000d__x000d_"/>
    <s v="TW9 2JW"/>
    <m/>
    <m/>
    <m/>
    <m/>
    <m/>
    <m/>
    <m/>
    <m/>
    <n v="0"/>
    <m/>
    <n v="2"/>
    <m/>
    <m/>
    <m/>
    <m/>
    <m/>
    <m/>
    <m/>
    <n v="2"/>
    <n v="2"/>
    <n v="0"/>
    <n v="0"/>
    <n v="0"/>
    <n v="0"/>
    <n v="0"/>
    <n v="0"/>
    <n v="0"/>
    <n v="2"/>
    <n v="0"/>
    <n v="2"/>
    <n v="0"/>
    <n v="0"/>
    <n v="0"/>
    <n v="0"/>
    <n v="518741"/>
    <n v="175360"/>
    <s v="NRW"/>
  </r>
  <r>
    <s v="19/1622/FUL"/>
    <x v="1"/>
    <x v="0"/>
    <d v="2019-10-18T00:00:00"/>
    <d v="2022-10-18T00:00:00"/>
    <d v="2020-03-31T00:00:00"/>
    <m/>
    <x v="0"/>
    <s v="Open Market"/>
    <m/>
    <s v="New rear second floor addition, alterations to the existing roof to facilitate the conversion of 1 bedroom flat into 1 x 2 bed duplex flat with a study and 1 x 2 bed duplex flat.   Formation of an extended car park area to rear comprising 5 car spaces, cy"/>
    <s v="28 Second Cross Road_x000d_Twickenham_x000d_TW2 5RF"/>
    <s v="TW2 5RF"/>
    <m/>
    <m/>
    <n v="1"/>
    <m/>
    <m/>
    <m/>
    <m/>
    <m/>
    <n v="1"/>
    <m/>
    <m/>
    <n v="2"/>
    <m/>
    <m/>
    <m/>
    <m/>
    <m/>
    <m/>
    <n v="2"/>
    <n v="0"/>
    <n v="2"/>
    <n v="-1"/>
    <n v="0"/>
    <n v="0"/>
    <n v="0"/>
    <n v="0"/>
    <n v="0"/>
    <n v="1"/>
    <n v="0"/>
    <n v="1"/>
    <n v="0"/>
    <n v="0"/>
    <n v="0"/>
    <n v="0"/>
    <n v="515069"/>
    <n v="172813"/>
    <s v="WET"/>
  </r>
  <r>
    <s v="19/1649/GPD15"/>
    <x v="1"/>
    <x v="1"/>
    <d v="2019-07-16T00:00:00"/>
    <d v="2022-07-16T00:00:00"/>
    <m/>
    <m/>
    <x v="2"/>
    <s v="Open Market"/>
    <m/>
    <s v="Conversion of B1(a) office unit at rear ground floor to C3 residential to provide 1 self-contained residential flat. (Proposal description corrected)."/>
    <s v="57B York Street_x000d_Twickenham_x000d_TW1 3LP_x000d_"/>
    <s v="TW1 3LP"/>
    <m/>
    <m/>
    <m/>
    <m/>
    <m/>
    <m/>
    <m/>
    <m/>
    <n v="0"/>
    <m/>
    <n v="1"/>
    <m/>
    <m/>
    <m/>
    <m/>
    <m/>
    <m/>
    <m/>
    <n v="1"/>
    <n v="1"/>
    <n v="0"/>
    <n v="0"/>
    <n v="0"/>
    <n v="0"/>
    <n v="0"/>
    <n v="0"/>
    <n v="0"/>
    <n v="1"/>
    <n v="0"/>
    <n v="0"/>
    <n v="0.25"/>
    <n v="0.25"/>
    <n v="0.25"/>
    <n v="0.25"/>
    <n v="516442"/>
    <n v="173470"/>
    <s v="TWR"/>
  </r>
  <r>
    <s v="19/1669/FUL"/>
    <x v="1"/>
    <x v="0"/>
    <d v="2019-08-23T00:00:00"/>
    <d v="2022-08-23T00:00:00"/>
    <m/>
    <m/>
    <x v="2"/>
    <s v="Open Market"/>
    <m/>
    <s v="Change of use of lower ground floor from retail (A1) to residential (C3) followed by amalgamation of lower ground floor with upper maisonette.  Upper and lower ground floor rear extension, formation of roof terrace, alterations to front entrance, replacem"/>
    <s v="Lower Ground Floor And_x000d_49B Petersham Road_x000d_Richmond_x000d__x000d_"/>
    <s v="TW10 6UH"/>
    <m/>
    <m/>
    <m/>
    <n v="1"/>
    <m/>
    <m/>
    <m/>
    <m/>
    <n v="1"/>
    <m/>
    <m/>
    <m/>
    <m/>
    <m/>
    <n v="1"/>
    <m/>
    <m/>
    <m/>
    <n v="1"/>
    <n v="0"/>
    <n v="0"/>
    <n v="0"/>
    <n v="-1"/>
    <n v="1"/>
    <n v="0"/>
    <n v="0"/>
    <n v="0"/>
    <n v="0"/>
    <n v="0"/>
    <n v="0"/>
    <n v="0"/>
    <n v="0"/>
    <n v="0"/>
    <n v="0"/>
    <n v="517949"/>
    <n v="174356"/>
    <s v="HPR"/>
  </r>
  <r>
    <s v="19/1703/FUL"/>
    <x v="1"/>
    <x v="0"/>
    <d v="2019-08-12T00:00:00"/>
    <d v="2022-12-27T00:00:00"/>
    <m/>
    <m/>
    <x v="2"/>
    <s v="Open Market"/>
    <m/>
    <s v="Internal alterations to provide accessible accommodation at the ground floor level of live/work unit. Employment use as printers/graphic design business to be retained. Partial demolition of part of ground floor extension to provide courtyard garden."/>
    <s v="216 Hampton Road_x000d_Twickenham_x000d_TW2 5NJ"/>
    <s v="TW2 5NJ"/>
    <m/>
    <m/>
    <n v="1"/>
    <m/>
    <m/>
    <m/>
    <m/>
    <m/>
    <n v="1"/>
    <m/>
    <n v="1"/>
    <m/>
    <n v="1"/>
    <m/>
    <m/>
    <m/>
    <m/>
    <m/>
    <n v="2"/>
    <n v="1"/>
    <n v="0"/>
    <n v="0"/>
    <n v="0"/>
    <n v="0"/>
    <n v="0"/>
    <n v="0"/>
    <n v="0"/>
    <n v="1"/>
    <n v="0"/>
    <n v="0"/>
    <n v="0.25"/>
    <n v="0.25"/>
    <n v="0.25"/>
    <n v="0.25"/>
    <n v="514733"/>
    <n v="172125"/>
    <s v="WET"/>
  </r>
  <r>
    <s v="19/1731/FUL"/>
    <x v="0"/>
    <x v="0"/>
    <d v="2019-08-21T00:00:00"/>
    <d v="2022-08-21T00:00:00"/>
    <m/>
    <m/>
    <x v="2"/>
    <s v="Open Market"/>
    <m/>
    <s v="Demolition of existing dwellinghouse and erection of replacement two storey 4 bedroom dwellinghouse with associated hard and soft landscaping and cycle and refuse store. Replacement boundary fence/gates."/>
    <s v="17A Tower Road_x000d_Twickenham_x000d_TW1 4PD"/>
    <s v="TW1 4PD"/>
    <m/>
    <n v="1"/>
    <m/>
    <m/>
    <m/>
    <m/>
    <m/>
    <m/>
    <n v="1"/>
    <m/>
    <m/>
    <m/>
    <m/>
    <n v="1"/>
    <m/>
    <m/>
    <m/>
    <n v="0"/>
    <n v="1"/>
    <n v="0"/>
    <n v="-1"/>
    <n v="0"/>
    <n v="1"/>
    <n v="0"/>
    <n v="0"/>
    <n v="0"/>
    <n v="0"/>
    <n v="0"/>
    <n v="0"/>
    <n v="0"/>
    <n v="0"/>
    <n v="0"/>
    <n v="0"/>
    <n v="0"/>
    <n v="515806"/>
    <n v="172455"/>
    <s v="SOT"/>
  </r>
  <r>
    <s v="19/1759/FUL"/>
    <x v="2"/>
    <x v="0"/>
    <d v="2019-09-09T00:00:00"/>
    <d v="2022-09-16T00:00:00"/>
    <m/>
    <m/>
    <x v="2"/>
    <s v="Open Market"/>
    <m/>
    <s v="Single-storey rear extension, roof extensions and alterations to front and rear, extension to second floor of rear addition, elevation/fenestration alterations and new boundary treatment to allow for the change of use from 2 to 5 flats."/>
    <s v="85 Connaught Road_x000d_Teddington_x000d_TW11 0QQ_x000d_"/>
    <s v="TW11 0QQ"/>
    <m/>
    <n v="1"/>
    <n v="1"/>
    <m/>
    <m/>
    <m/>
    <m/>
    <m/>
    <n v="2"/>
    <m/>
    <n v="4"/>
    <n v="1"/>
    <m/>
    <m/>
    <m/>
    <m/>
    <m/>
    <m/>
    <n v="5"/>
    <n v="4"/>
    <n v="0"/>
    <n v="-1"/>
    <n v="0"/>
    <n v="0"/>
    <n v="0"/>
    <n v="0"/>
    <n v="0"/>
    <n v="3"/>
    <n v="0"/>
    <n v="0"/>
    <n v="0.75"/>
    <n v="0.75"/>
    <n v="0.75"/>
    <n v="0.75"/>
    <n v="514632"/>
    <n v="171370"/>
    <s v="FHH"/>
  </r>
  <r>
    <s v="19/1763/FUL"/>
    <x v="0"/>
    <x v="0"/>
    <d v="2019-09-23T00:00:00"/>
    <d v="2022-09-23T00:00:00"/>
    <m/>
    <m/>
    <x v="2"/>
    <s v="Open Market"/>
    <m/>
    <s v="Demolition of existing residential garages and erection of 2x four bed semi-detached houses (Use Class C3), associated amenity space, landscaping, car and cycle parking and refuse storage."/>
    <s v="Garages At_x000d_Craneford Way_x000d_Twickenham_x000d__x000d_"/>
    <s v="TW2 7SQ"/>
    <m/>
    <m/>
    <m/>
    <m/>
    <m/>
    <m/>
    <m/>
    <m/>
    <n v="0"/>
    <m/>
    <m/>
    <m/>
    <m/>
    <n v="2"/>
    <m/>
    <m/>
    <m/>
    <m/>
    <n v="2"/>
    <n v="0"/>
    <n v="0"/>
    <n v="0"/>
    <n v="2"/>
    <n v="0"/>
    <n v="0"/>
    <n v="0"/>
    <n v="0"/>
    <n v="2"/>
    <n v="0"/>
    <n v="0"/>
    <n v="0.5"/>
    <n v="0.5"/>
    <n v="0.5"/>
    <n v="0.5"/>
    <n v="515377"/>
    <n v="173631"/>
    <s v="STM"/>
  </r>
  <r>
    <s v="19/1895/FUL"/>
    <x v="4"/>
    <x v="0"/>
    <d v="2019-10-23T00:00:00"/>
    <d v="2022-10-23T00:00:00"/>
    <m/>
    <m/>
    <x v="2"/>
    <s v="Open Market"/>
    <m/>
    <s v="Single storey rear extension to rear of shop (to create additional A1 (retail) floorspace).  Rear dormer roof extension to existing upper floor maisonette.  Provision of 2 no. parking spaces to rear."/>
    <s v="321 Richmond Road_x000d_Kingston Upon Thames_x000d_KT2 5QU"/>
    <s v="KT2 5QU"/>
    <n v="1"/>
    <m/>
    <m/>
    <m/>
    <m/>
    <m/>
    <m/>
    <m/>
    <n v="1"/>
    <m/>
    <m/>
    <n v="1"/>
    <m/>
    <m/>
    <m/>
    <m/>
    <m/>
    <m/>
    <n v="1"/>
    <n v="-1"/>
    <n v="1"/>
    <n v="0"/>
    <n v="0"/>
    <n v="0"/>
    <n v="0"/>
    <n v="0"/>
    <n v="0"/>
    <n v="0"/>
    <n v="0"/>
    <n v="0"/>
    <n v="0"/>
    <n v="0"/>
    <n v="0"/>
    <n v="0"/>
    <n v="517763"/>
    <n v="171588"/>
    <s v="HPR"/>
  </r>
  <r>
    <s v="19/1978/FUL"/>
    <x v="2"/>
    <x v="0"/>
    <d v="2019-11-11T00:00:00"/>
    <d v="2022-11-11T00:00:00"/>
    <d v="2019-11-18T00:00:00"/>
    <m/>
    <x v="0"/>
    <s v="Open Market"/>
    <m/>
    <s v="Externals working comprising proposed full width rear extension across the lower and upper ground floors with lowering of garden levels to create a new terrace area to the rear, creation of a lightwell on the front elevation for access to new pair of Fren"/>
    <s v="14 Marlborough Road_x000d_Richmond_x000d_TW10 6JR"/>
    <s v="TW10 6JR"/>
    <n v="1"/>
    <m/>
    <m/>
    <m/>
    <m/>
    <n v="1"/>
    <m/>
    <m/>
    <n v="2"/>
    <m/>
    <m/>
    <m/>
    <m/>
    <m/>
    <m/>
    <n v="1"/>
    <m/>
    <m/>
    <n v="1"/>
    <n v="-1"/>
    <n v="0"/>
    <n v="0"/>
    <n v="0"/>
    <n v="0"/>
    <n v="0"/>
    <n v="0"/>
    <n v="0"/>
    <n v="-1"/>
    <n v="0"/>
    <n v="-1"/>
    <n v="0"/>
    <n v="0"/>
    <n v="0"/>
    <n v="0"/>
    <n v="518508"/>
    <n v="174268"/>
    <s v="SRW"/>
  </r>
  <r>
    <s v="19/1997/GPD23"/>
    <x v="1"/>
    <x v="1"/>
    <d v="2019-08-29T00:00:00"/>
    <d v="2022-08-29T00:00:00"/>
    <m/>
    <m/>
    <x v="2"/>
    <s v="Open Market"/>
    <m/>
    <s v="Change of use of property from B1(c) light industrial use to C3 residential (1x2 bedroom house)"/>
    <s v="1A - 3A Holly Road_x000d_Hampton Hill_x000d_Hampton_x000d_TW12 1QF_x000d_"/>
    <s v="TW12 1QF"/>
    <m/>
    <m/>
    <m/>
    <m/>
    <m/>
    <m/>
    <m/>
    <m/>
    <n v="0"/>
    <m/>
    <m/>
    <n v="1"/>
    <m/>
    <m/>
    <m/>
    <m/>
    <m/>
    <m/>
    <n v="1"/>
    <n v="0"/>
    <n v="1"/>
    <n v="0"/>
    <n v="0"/>
    <n v="0"/>
    <n v="0"/>
    <n v="0"/>
    <n v="0"/>
    <n v="1"/>
    <n v="0"/>
    <n v="0"/>
    <n v="0.25"/>
    <n v="0.25"/>
    <n v="0.25"/>
    <n v="0.25"/>
    <n v="514191"/>
    <n v="170734"/>
    <s v="FHH"/>
  </r>
  <r>
    <s v="19/2022/ES191"/>
    <x v="2"/>
    <x v="0"/>
    <d v="2019-09-16T00:00:00"/>
    <d v="2022-09-17T00:00:00"/>
    <m/>
    <d v="2019-09-17T00:00:00"/>
    <x v="1"/>
    <s v="Open Market"/>
    <m/>
    <s v="Certificate of Lawfulness to establish the operational development of the building as a single family dwellinghouse"/>
    <s v="4 St Albans Gardens_x000d_Teddington_x000d_TW11 8AE"/>
    <s v="TW11 8AE"/>
    <n v="1"/>
    <m/>
    <m/>
    <n v="1"/>
    <m/>
    <m/>
    <m/>
    <m/>
    <n v="2"/>
    <m/>
    <m/>
    <m/>
    <m/>
    <m/>
    <n v="1"/>
    <m/>
    <m/>
    <n v="0"/>
    <n v="1"/>
    <n v="-1"/>
    <n v="0"/>
    <n v="0"/>
    <n v="-1"/>
    <n v="1"/>
    <n v="0"/>
    <n v="0"/>
    <n v="0"/>
    <n v="-1"/>
    <n v="-1"/>
    <n v="0"/>
    <n v="0"/>
    <n v="0"/>
    <n v="0"/>
    <n v="0"/>
    <n v="516420"/>
    <n v="171274"/>
    <s v="TED"/>
  </r>
  <r>
    <s v="19/2102/FUL"/>
    <x v="4"/>
    <x v="0"/>
    <d v="2019-08-21T00:00:00"/>
    <d v="2022-08-27T00:00:00"/>
    <m/>
    <m/>
    <x v="2"/>
    <s v="Open Market"/>
    <m/>
    <s v="Rear extension at second floor level to form a new studio flat."/>
    <s v="Tabard House_x000d_22 Upper Teddington Road_x000d_Hampton Wick_x000d_KT1 4DT_x000d_"/>
    <s v="KT1 4DT"/>
    <m/>
    <m/>
    <m/>
    <m/>
    <m/>
    <m/>
    <m/>
    <m/>
    <n v="0"/>
    <m/>
    <n v="1"/>
    <m/>
    <m/>
    <m/>
    <m/>
    <m/>
    <m/>
    <m/>
    <n v="1"/>
    <n v="1"/>
    <n v="0"/>
    <n v="0"/>
    <n v="0"/>
    <n v="0"/>
    <n v="0"/>
    <n v="0"/>
    <n v="0"/>
    <n v="1"/>
    <n v="0"/>
    <n v="0"/>
    <n v="0.25"/>
    <n v="0.25"/>
    <n v="0.25"/>
    <n v="0.25"/>
    <n v="517355"/>
    <n v="169968"/>
    <s v="HWI"/>
  </r>
  <r>
    <s v="19/2246/FUL"/>
    <x v="2"/>
    <x v="0"/>
    <d v="2019-10-22T00:00:00"/>
    <d v="2022-10-22T00:00:00"/>
    <m/>
    <m/>
    <x v="1"/>
    <s v="Open Market"/>
    <m/>
    <s v="Application for the conversion of apartments 18 and 19 to form 1no. four bedroom apartment at sixth floor level in block B2."/>
    <s v="Teddington Riverside Development Site_x000d_Broom Road_x000d_Teddington_x000d__x000d_"/>
    <s v="TW11 9BE"/>
    <m/>
    <m/>
    <n v="2"/>
    <m/>
    <m/>
    <m/>
    <m/>
    <m/>
    <n v="2"/>
    <m/>
    <m/>
    <m/>
    <m/>
    <n v="1"/>
    <m/>
    <m/>
    <m/>
    <m/>
    <n v="1"/>
    <n v="0"/>
    <n v="0"/>
    <n v="-2"/>
    <n v="1"/>
    <n v="0"/>
    <n v="0"/>
    <n v="0"/>
    <n v="0"/>
    <n v="-1"/>
    <n v="0"/>
    <n v="0"/>
    <n v="0"/>
    <n v="0"/>
    <n v="0"/>
    <n v="0"/>
    <n v="516802"/>
    <n v="171333"/>
    <s v="TED"/>
  </r>
  <r>
    <s v="19/2273/FUL"/>
    <x v="1"/>
    <x v="0"/>
    <d v="2019-12-23T00:00:00"/>
    <d v="2022-12-23T00:00:00"/>
    <m/>
    <m/>
    <x v="2"/>
    <s v="Open Market"/>
    <m/>
    <s v="Removal of static caravan.  Conversion of the ground floor area to left of barn entrance into a self-contained residence ancillary to the stables.  New toilet facility with disabled provision within stables."/>
    <s v="Old Farm Stables Flat_x000d_Oak Avenue_x000d_Hampton_x000d_TW12 3QD_x000d_"/>
    <s v="TW12 3QD"/>
    <m/>
    <m/>
    <m/>
    <m/>
    <m/>
    <m/>
    <m/>
    <m/>
    <n v="0"/>
    <m/>
    <m/>
    <n v="1"/>
    <m/>
    <m/>
    <m/>
    <m/>
    <m/>
    <m/>
    <n v="1"/>
    <n v="0"/>
    <n v="1"/>
    <n v="0"/>
    <n v="0"/>
    <n v="0"/>
    <n v="0"/>
    <n v="0"/>
    <n v="0"/>
    <n v="1"/>
    <n v="0"/>
    <n v="0"/>
    <n v="0.25"/>
    <n v="0.25"/>
    <n v="0.25"/>
    <n v="0.25"/>
    <n v="512318"/>
    <n v="171284"/>
    <s v="HNN"/>
  </r>
  <r>
    <s v="19/2300/FUL"/>
    <x v="0"/>
    <x v="0"/>
    <d v="2019-09-23T00:00:00"/>
    <d v="2022-09-23T00:00:00"/>
    <m/>
    <m/>
    <x v="2"/>
    <s v="Open Market"/>
    <m/>
    <s v="Part change of use of ground floor from A3 to C3 (Residential) and alterations to existing shopfront to create new access door to facilitate the conversion of existing 2 x 3 bed maisonettes into 7 No. self-contained Studio and 1 bed Flats.  Single Storey"/>
    <s v="102 - 104 Kew Road_x000d_Richmond_x000d_TW9 2PQ_x000d_"/>
    <s v="TW9 2PQ"/>
    <m/>
    <m/>
    <n v="2"/>
    <m/>
    <m/>
    <m/>
    <m/>
    <m/>
    <n v="2"/>
    <m/>
    <n v="7"/>
    <m/>
    <m/>
    <m/>
    <m/>
    <m/>
    <m/>
    <m/>
    <n v="7"/>
    <n v="7"/>
    <n v="0"/>
    <n v="-2"/>
    <n v="0"/>
    <n v="0"/>
    <n v="0"/>
    <n v="0"/>
    <n v="0"/>
    <n v="5"/>
    <n v="0"/>
    <n v="0"/>
    <n v="1.25"/>
    <n v="1.25"/>
    <n v="1.25"/>
    <n v="1.25"/>
    <n v="518353"/>
    <n v="175510"/>
    <s v="NRW"/>
  </r>
  <r>
    <s v="19/2377/GPD15"/>
    <x v="1"/>
    <x v="1"/>
    <d v="2019-09-30T00:00:00"/>
    <d v="2022-09-30T00:00:00"/>
    <d v="2020-02-17T00:00:00"/>
    <m/>
    <x v="0"/>
    <s v="Open Market"/>
    <m/>
    <s v="Partial change of use from office to residential (4 No flats)."/>
    <s v="122 - 124 St Margarets Road_x000d_Twickenham_x000d__x000d_"/>
    <s v="TW1 2LH"/>
    <m/>
    <m/>
    <m/>
    <m/>
    <m/>
    <m/>
    <m/>
    <m/>
    <n v="0"/>
    <m/>
    <m/>
    <n v="4"/>
    <m/>
    <m/>
    <m/>
    <m/>
    <m/>
    <m/>
    <n v="4"/>
    <n v="0"/>
    <n v="4"/>
    <n v="0"/>
    <n v="0"/>
    <n v="0"/>
    <n v="0"/>
    <n v="0"/>
    <n v="0"/>
    <n v="4"/>
    <n v="0"/>
    <n v="4"/>
    <n v="0"/>
    <n v="0"/>
    <n v="0"/>
    <n v="0"/>
    <n v="516843"/>
    <n v="174266"/>
    <s v="STM"/>
  </r>
  <r>
    <s v="19/2544/FUL"/>
    <x v="1"/>
    <x v="0"/>
    <d v="2019-12-10T00:00:00"/>
    <d v="2022-12-10T00:00:00"/>
    <m/>
    <d v="2019-12-14T00:00:00"/>
    <x v="1"/>
    <s v="Open Market"/>
    <m/>
    <s v="Change of use to 114 Hanworth Road from residential use (C3) to educational use (D1) for use as additional education faclity for Hampton School wth parking to rear"/>
    <s v="114 Hanworth Road_x000d_Hampton_x000d_TW12 3EZ_x000d_"/>
    <s v="TW12 3EZ"/>
    <m/>
    <n v="1"/>
    <m/>
    <m/>
    <m/>
    <m/>
    <m/>
    <m/>
    <n v="1"/>
    <m/>
    <m/>
    <m/>
    <m/>
    <m/>
    <m/>
    <m/>
    <m/>
    <m/>
    <n v="0"/>
    <n v="0"/>
    <n v="-1"/>
    <n v="0"/>
    <n v="0"/>
    <n v="0"/>
    <n v="0"/>
    <n v="0"/>
    <n v="0"/>
    <n v="-1"/>
    <n v="-1"/>
    <n v="0"/>
    <n v="0"/>
    <n v="0"/>
    <n v="0"/>
    <n v="0"/>
    <n v="513192"/>
    <n v="171188"/>
    <s v="HNN"/>
  </r>
  <r>
    <s v="19/2788/FUL"/>
    <x v="4"/>
    <x v="0"/>
    <d v="2020-01-31T00:00:00"/>
    <d v="2023-02-03T00:00:00"/>
    <m/>
    <m/>
    <x v="2"/>
    <s v="Open Market"/>
    <m/>
    <s v="Roof extension to provide additional residential accommodation to Number 5 South Avenue and creation of 1 no. self-contained 1 bedroom flat above no. 2 and provision of associated cycle parking."/>
    <s v="2A And 5_x000d_South Avenue_x000d_Kew_x000d__x000d_"/>
    <s v="TW9 3EL"/>
    <m/>
    <m/>
    <m/>
    <m/>
    <m/>
    <m/>
    <m/>
    <m/>
    <n v="0"/>
    <m/>
    <n v="1"/>
    <m/>
    <m/>
    <m/>
    <m/>
    <m/>
    <m/>
    <m/>
    <n v="1"/>
    <n v="1"/>
    <n v="0"/>
    <n v="0"/>
    <n v="0"/>
    <n v="0"/>
    <n v="0"/>
    <n v="0"/>
    <n v="0"/>
    <n v="1"/>
    <n v="0"/>
    <n v="0"/>
    <n v="0.25"/>
    <n v="0.25"/>
    <n v="0.25"/>
    <n v="0.25"/>
    <n v="519131"/>
    <n v="176452"/>
    <s v="KWA"/>
  </r>
  <r>
    <s v="19/2796/GPD15"/>
    <x v="1"/>
    <x v="1"/>
    <d v="2019-11-05T00:00:00"/>
    <d v="2022-07-05T00:00:00"/>
    <m/>
    <m/>
    <x v="2"/>
    <s v="Open Market"/>
    <m/>
    <s v="Change of use of the ground and basement from B1(a) office use, to Class C3 (dwellinghouse) as a single self-contained 3 bedroom flat."/>
    <s v="115 White Hart Lane_x000d_Barnes_x000d_London_x000d_SW13 0JL_x000d_"/>
    <s v="SW13 0JL"/>
    <m/>
    <m/>
    <m/>
    <m/>
    <m/>
    <m/>
    <m/>
    <m/>
    <n v="0"/>
    <m/>
    <m/>
    <m/>
    <n v="1"/>
    <m/>
    <m/>
    <m/>
    <m/>
    <m/>
    <n v="1"/>
    <n v="0"/>
    <n v="0"/>
    <n v="1"/>
    <n v="0"/>
    <n v="0"/>
    <n v="0"/>
    <n v="0"/>
    <n v="0"/>
    <n v="1"/>
    <n v="0"/>
    <n v="0"/>
    <n v="0.25"/>
    <n v="0.25"/>
    <n v="0.25"/>
    <n v="0.25"/>
    <n v="521408"/>
    <n v="175714"/>
    <s v="MBC"/>
  </r>
  <r>
    <s v="19/3025/FUL"/>
    <x v="1"/>
    <x v="0"/>
    <d v="2020-01-29T00:00:00"/>
    <d v="2023-01-29T00:00:00"/>
    <m/>
    <m/>
    <x v="2"/>
    <s v="Open Market"/>
    <m/>
    <s v="Change of use of all units from Class C3 (residential) to flexible uses Class C1 (serviced accommodation) and Class C3 (residential)."/>
    <s v="Jasmine Studios _x000d_8 Oak Lane_x000d_Twickenham_x000d_TW1 3PA"/>
    <s v="TW1 3PA"/>
    <n v="1"/>
    <n v="4"/>
    <m/>
    <m/>
    <m/>
    <m/>
    <m/>
    <m/>
    <n v="5"/>
    <m/>
    <n v="1"/>
    <n v="4"/>
    <m/>
    <m/>
    <m/>
    <m/>
    <m/>
    <m/>
    <n v="5"/>
    <n v="0"/>
    <n v="0"/>
    <n v="0"/>
    <n v="0"/>
    <n v="0"/>
    <n v="0"/>
    <n v="0"/>
    <n v="0"/>
    <n v="0"/>
    <n v="0"/>
    <n v="0"/>
    <n v="0"/>
    <n v="0"/>
    <n v="0"/>
    <n v="0"/>
    <n v="516497"/>
    <n v="173537"/>
    <s v="TWR"/>
  </r>
  <r>
    <s v="19/3101/GPD23"/>
    <x v="1"/>
    <x v="1"/>
    <d v="2019-11-18T00:00:00"/>
    <d v="2022-11-18T00:00:00"/>
    <m/>
    <m/>
    <x v="2"/>
    <s v="Open Market"/>
    <m/>
    <s v="Change of Use of existing B1(c) light industrial unit to residential C3 providing 1No. 2 Bed dwelling."/>
    <s v="Unit 4_x000d_Princes Works_x000d_Princes Road_x000d_Teddington_x000d_TW11 0RW_x000d_"/>
    <s v="TW11 0RW"/>
    <m/>
    <m/>
    <m/>
    <m/>
    <m/>
    <m/>
    <m/>
    <m/>
    <n v="0"/>
    <m/>
    <m/>
    <n v="1"/>
    <m/>
    <m/>
    <m/>
    <m/>
    <m/>
    <m/>
    <n v="1"/>
    <n v="0"/>
    <n v="1"/>
    <n v="0"/>
    <n v="0"/>
    <n v="0"/>
    <n v="0"/>
    <n v="0"/>
    <n v="0"/>
    <n v="1"/>
    <n v="0"/>
    <n v="0"/>
    <n v="0.25"/>
    <n v="0.25"/>
    <n v="0.25"/>
    <n v="0.25"/>
    <n v="515035"/>
    <n v="171569"/>
    <s v="FHH"/>
  </r>
  <r>
    <s v="19/3241/FUL"/>
    <x v="4"/>
    <x v="0"/>
    <d v="2020-03-13T00:00:00"/>
    <d v="2023-03-16T00:00:00"/>
    <m/>
    <d v="2020-03-16T00:00:00"/>
    <x v="1"/>
    <s v="Open Market"/>
    <m/>
    <s v="Extension of the garage to facilitate the creation of 1 x 1 bed dwelling."/>
    <s v="Land Adjacent To_x000d_29 Rivermeads Avenue_x000d_Twickenham_x000d__x000d_"/>
    <s v="TW2 5JL"/>
    <m/>
    <m/>
    <m/>
    <m/>
    <m/>
    <m/>
    <m/>
    <m/>
    <n v="0"/>
    <m/>
    <n v="1"/>
    <m/>
    <m/>
    <m/>
    <m/>
    <m/>
    <m/>
    <m/>
    <n v="1"/>
    <n v="1"/>
    <n v="0"/>
    <n v="0"/>
    <n v="0"/>
    <n v="0"/>
    <n v="0"/>
    <n v="0"/>
    <n v="0"/>
    <n v="1"/>
    <n v="1"/>
    <n v="0"/>
    <n v="0"/>
    <n v="0"/>
    <n v="0"/>
    <n v="0"/>
    <n v="513712"/>
    <n v="172398"/>
    <s v="WET"/>
  </r>
  <r>
    <s v="19/3419/FUL"/>
    <x v="0"/>
    <x v="0"/>
    <d v="2020-03-11T00:00:00"/>
    <d v="2023-03-11T00:00:00"/>
    <m/>
    <m/>
    <x v="2"/>
    <s v="Open Market"/>
    <m/>
    <s v="Demolition of existing dwellinghouse and erection of detached two storey dwellinghouse, associated hard and soft landscaping"/>
    <s v="8 Sandy Lane_x000d_Petersham_x000d_Richmond_x000d_TW10 7EN_x000d_"/>
    <s v="TW10 7EN"/>
    <m/>
    <m/>
    <m/>
    <n v="1"/>
    <m/>
    <m/>
    <m/>
    <m/>
    <n v="1"/>
    <m/>
    <m/>
    <m/>
    <m/>
    <m/>
    <n v="1"/>
    <m/>
    <m/>
    <m/>
    <n v="1"/>
    <n v="0"/>
    <n v="0"/>
    <n v="0"/>
    <n v="-1"/>
    <n v="1"/>
    <n v="0"/>
    <n v="0"/>
    <n v="0"/>
    <n v="0"/>
    <n v="0"/>
    <n v="0"/>
    <n v="0"/>
    <n v="0"/>
    <n v="0"/>
    <n v="0"/>
    <n v="517948"/>
    <n v="172696"/>
    <s v="HPR"/>
  </r>
  <r>
    <s v="19/3586/ES191"/>
    <x v="1"/>
    <x v="0"/>
    <d v="2020-01-20T00:00:00"/>
    <d v="2020-01-20T00:00:00"/>
    <m/>
    <d v="2020-01-20T00:00:00"/>
    <x v="1"/>
    <s v="Open Market"/>
    <m/>
    <s v="Lawful development certificate for the existing use of the dwelling as a 6no. bedroom house in multiple occupation"/>
    <s v="29 Heathside_x000d_Whitton_x000d_Hounslow_x000d_TW4 5NJ_x000d_"/>
    <s v="TW4 5NJ"/>
    <m/>
    <m/>
    <n v="1"/>
    <m/>
    <m/>
    <m/>
    <m/>
    <m/>
    <n v="1"/>
    <m/>
    <m/>
    <m/>
    <m/>
    <m/>
    <m/>
    <n v="1"/>
    <m/>
    <m/>
    <n v="1"/>
    <n v="0"/>
    <n v="0"/>
    <n v="-1"/>
    <n v="0"/>
    <n v="0"/>
    <n v="1"/>
    <n v="0"/>
    <n v="0"/>
    <n v="0"/>
    <n v="0"/>
    <n v="0"/>
    <n v="0"/>
    <n v="0"/>
    <n v="0"/>
    <n v="0"/>
    <n v="512883"/>
    <n v="173656"/>
    <s v="HEA"/>
  </r>
  <r>
    <s v="19/3757/ES191"/>
    <x v="2"/>
    <x v="0"/>
    <d v="2020-01-31T00:00:00"/>
    <d v="2020-01-31T00:00:00"/>
    <m/>
    <d v="2020-01-31T00:00:00"/>
    <x v="1"/>
    <s v="Open Market"/>
    <m/>
    <s v="Use of 2B Orleans Road as a separate and self-contained C3 dwellinghouse."/>
    <s v="2B Orleans Road_x000d_Twickenham_x000d_TW1 3BL"/>
    <s v="TW1 3BL"/>
    <m/>
    <m/>
    <m/>
    <m/>
    <m/>
    <m/>
    <m/>
    <m/>
    <n v="0"/>
    <m/>
    <n v="1"/>
    <m/>
    <m/>
    <m/>
    <m/>
    <m/>
    <m/>
    <m/>
    <n v="1"/>
    <n v="1"/>
    <n v="0"/>
    <n v="0"/>
    <n v="0"/>
    <n v="0"/>
    <n v="0"/>
    <n v="0"/>
    <n v="0"/>
    <n v="1"/>
    <n v="1"/>
    <n v="0"/>
    <n v="0"/>
    <n v="0"/>
    <n v="0"/>
    <n v="0"/>
    <n v="516930"/>
    <n v="173775"/>
    <s v="TWR"/>
  </r>
  <r>
    <s v="19/3852/GPD15"/>
    <x v="1"/>
    <x v="1"/>
    <d v="2020-02-06T00:00:00"/>
    <d v="2023-02-06T00:00:00"/>
    <d v="2020-02-10T00:00:00"/>
    <m/>
    <x v="0"/>
    <s v="Open Market"/>
    <m/>
    <s v="Change of use of ground floor from B1a office to C3 (Residential) use comprising 1x studio flat and 1x 1 bedroom flat"/>
    <s v="59 North Worple Way_x000d_Mortlake_x000d_London_x000d__x000d_"/>
    <s v="SW14 8HE"/>
    <m/>
    <m/>
    <m/>
    <m/>
    <m/>
    <m/>
    <m/>
    <m/>
    <n v="0"/>
    <m/>
    <n v="2"/>
    <m/>
    <m/>
    <m/>
    <m/>
    <m/>
    <m/>
    <m/>
    <n v="2"/>
    <n v="2"/>
    <n v="0"/>
    <n v="0"/>
    <n v="0"/>
    <n v="0"/>
    <n v="0"/>
    <n v="0"/>
    <n v="0"/>
    <n v="2"/>
    <n v="0"/>
    <n v="2"/>
    <n v="0"/>
    <n v="0"/>
    <n v="0"/>
    <n v="0"/>
    <n v="520890"/>
    <n v="175755"/>
    <s v="MBC"/>
  </r>
  <r>
    <s v="19/3854/ES191"/>
    <x v="1"/>
    <x v="0"/>
    <d v="2020-02-25T00:00:00"/>
    <d v="2020-02-25T00:00:00"/>
    <m/>
    <d v="2020-02-25T00:00:00"/>
    <x v="1"/>
    <s v="Open Market"/>
    <m/>
    <s v="Use of Flat 1 (basement) as  C3 residential."/>
    <s v="Flat 1_x000d_Heron Court_x000d_3 - 5 High Street_x000d_Hampton_x000d_TW12 2SQ_x000d_"/>
    <s v="TW12 2SQ"/>
    <m/>
    <m/>
    <m/>
    <m/>
    <m/>
    <m/>
    <m/>
    <m/>
    <n v="0"/>
    <m/>
    <m/>
    <n v="1"/>
    <m/>
    <m/>
    <m/>
    <m/>
    <m/>
    <m/>
    <n v="1"/>
    <n v="0"/>
    <n v="1"/>
    <n v="0"/>
    <n v="0"/>
    <n v="0"/>
    <n v="0"/>
    <n v="0"/>
    <n v="0"/>
    <n v="1"/>
    <n v="1"/>
    <n v="0"/>
    <n v="0"/>
    <n v="0"/>
    <n v="0"/>
    <n v="0"/>
    <n v="513949"/>
    <n v="169534"/>
    <s v="HTN"/>
  </r>
  <r>
    <s v="19/3913/GPD15"/>
    <x v="1"/>
    <x v="1"/>
    <d v="2020-02-14T00:00:00"/>
    <d v="2020-06-30T00:00:00"/>
    <d v="2020-03-02T00:00:00"/>
    <m/>
    <x v="0"/>
    <s v="Open Market"/>
    <m/>
    <s v="Change of use from office (B1A )to residential  (C3) to create 2x 1 bedroom flats"/>
    <s v="2A Talbot Road_x000d_Isleworth_x000d_TW7 7HH_x000d_"/>
    <s v="TW7 7HH"/>
    <m/>
    <m/>
    <m/>
    <m/>
    <m/>
    <m/>
    <m/>
    <m/>
    <n v="0"/>
    <m/>
    <n v="2"/>
    <m/>
    <m/>
    <m/>
    <m/>
    <m/>
    <m/>
    <m/>
    <n v="2"/>
    <n v="2"/>
    <n v="0"/>
    <n v="0"/>
    <n v="0"/>
    <n v="0"/>
    <n v="0"/>
    <n v="0"/>
    <n v="0"/>
    <n v="2"/>
    <n v="0"/>
    <n v="2"/>
    <n v="0"/>
    <n v="0"/>
    <n v="0"/>
    <n v="0"/>
    <n v="516541"/>
    <n v="175254"/>
    <s v="STM"/>
  </r>
  <r>
    <s v="19/3914/GPD15"/>
    <x v="1"/>
    <x v="1"/>
    <d v="2020-02-14T00:00:00"/>
    <d v="2020-06-30T00:00:00"/>
    <m/>
    <m/>
    <x v="2"/>
    <s v="Open Market"/>
    <m/>
    <s v="Change of of use from office (B1a) to residential (c3) to create 1 x 2 bedroom house"/>
    <s v="2A Talbot Road_x000d_Isleworth_x000d_TW7 7HH_x000d_"/>
    <s v="TW7 7HH"/>
    <m/>
    <m/>
    <m/>
    <m/>
    <m/>
    <m/>
    <m/>
    <m/>
    <n v="0"/>
    <m/>
    <m/>
    <n v="1"/>
    <m/>
    <m/>
    <m/>
    <m/>
    <m/>
    <m/>
    <n v="1"/>
    <n v="0"/>
    <n v="1"/>
    <n v="0"/>
    <n v="0"/>
    <n v="0"/>
    <n v="0"/>
    <n v="0"/>
    <n v="0"/>
    <n v="1"/>
    <n v="0"/>
    <n v="0"/>
    <n v="0.25"/>
    <n v="0.25"/>
    <n v="0.25"/>
    <n v="0.25"/>
    <n v="516541"/>
    <n v="175254"/>
    <s v="STM"/>
  </r>
  <r>
    <s v="20/0136/FUL"/>
    <x v="0"/>
    <x v="0"/>
    <d v="2020-03-26T00:00:00"/>
    <d v="2021-12-21T00:00:00"/>
    <m/>
    <m/>
    <x v="2"/>
    <s v="Open Market"/>
    <m/>
    <s v="Demolition of the existing house and reconstruction of replacement 2 storey with basement and accommodation in the roof single family home and associated parking, hard and soft landscaping."/>
    <s v="2 Belgrave Road_x000d_Barnes_x000d_London_x000d_SW13 9NS"/>
    <s v="SW13 9NS"/>
    <m/>
    <m/>
    <n v="1"/>
    <m/>
    <m/>
    <m/>
    <m/>
    <m/>
    <n v="1"/>
    <m/>
    <m/>
    <m/>
    <m/>
    <n v="1"/>
    <m/>
    <m/>
    <m/>
    <m/>
    <n v="1"/>
    <n v="0"/>
    <n v="0"/>
    <n v="-1"/>
    <n v="1"/>
    <n v="0"/>
    <n v="0"/>
    <n v="0"/>
    <n v="0"/>
    <n v="0"/>
    <n v="0"/>
    <n v="0"/>
    <n v="0"/>
    <n v="0"/>
    <n v="0"/>
    <n v="0"/>
    <n v="521893"/>
    <n v="177129"/>
    <s v="BAR"/>
  </r>
  <r>
    <s v="20/0373/PS192"/>
    <x v="1"/>
    <x v="1"/>
    <d v="2020-02-17T00:00:00"/>
    <d v="2020-02-18T00:00:00"/>
    <m/>
    <m/>
    <x v="2"/>
    <s v="Open Market"/>
    <m/>
    <s v="Change of use of part ground and upper floors from A2 (Financial Services) use class into C3 (Residential)."/>
    <s v="347 Upper Richmond Road West_x000d_East Sheen_x000d_London_x000d_SW14 8RH"/>
    <s v="SW14 8RH"/>
    <m/>
    <m/>
    <m/>
    <m/>
    <m/>
    <m/>
    <m/>
    <m/>
    <n v="0"/>
    <m/>
    <m/>
    <n v="2"/>
    <m/>
    <m/>
    <m/>
    <m/>
    <m/>
    <m/>
    <n v="2"/>
    <n v="0"/>
    <n v="2"/>
    <n v="0"/>
    <n v="0"/>
    <n v="0"/>
    <n v="0"/>
    <n v="0"/>
    <n v="0"/>
    <n v="2"/>
    <n v="0"/>
    <n v="0"/>
    <n v="0.5"/>
    <n v="0.5"/>
    <n v="0.5"/>
    <n v="0.5"/>
    <n v="520577"/>
    <n v="175397"/>
    <s v="EAS"/>
  </r>
  <r>
    <s v="99/2063"/>
    <x v="0"/>
    <x v="0"/>
    <d v="2000-02-03T00:00:00"/>
    <d v="2005-02-03T00:00:00"/>
    <d v="2005-01-14T00:00:00"/>
    <d v="2019-07-18T00:00:00"/>
    <x v="1"/>
    <s v="Open Market"/>
    <m/>
    <s v="Proposed Dwelling House."/>
    <s v="6 Boileau Road Barnes"/>
    <m/>
    <m/>
    <m/>
    <m/>
    <m/>
    <m/>
    <m/>
    <m/>
    <m/>
    <n v="0"/>
    <m/>
    <n v="1"/>
    <m/>
    <m/>
    <m/>
    <m/>
    <m/>
    <m/>
    <n v="0"/>
    <n v="1"/>
    <n v="1"/>
    <n v="0"/>
    <n v="0"/>
    <n v="0"/>
    <n v="0"/>
    <n v="0"/>
    <n v="0"/>
    <n v="0"/>
    <n v="1"/>
    <n v="1"/>
    <n v="0"/>
    <n v="0"/>
    <n v="0"/>
    <n v="0"/>
    <n v="0"/>
    <n v="522457"/>
    <n v="177328"/>
    <s v="BAW"/>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3">
  <r>
    <s v="07/3348/FUL"/>
    <x v="0"/>
    <m/>
    <d v="2008-04-01T00:00:00"/>
    <d v="2011-04-01T00:00:00"/>
    <d v="2012-08-17T00:00:00"/>
    <m/>
    <x v="0"/>
    <x v="0"/>
    <m/>
    <s v="Demolition of existing house and outbuildings, construction of 3 houses."/>
    <s v="289 Petersham Road_x000d_Richmond_x000d_Surrey_x000d_TW10 7DA_x000d_"/>
    <m/>
    <m/>
    <m/>
    <m/>
    <n v="1"/>
    <m/>
    <m/>
    <m/>
    <m/>
    <n v="1"/>
    <m/>
    <n v="1"/>
    <m/>
    <m/>
    <n v="2"/>
    <m/>
    <m/>
    <m/>
    <m/>
    <n v="3"/>
    <n v="1"/>
    <n v="0"/>
    <n v="0"/>
    <n v="1"/>
    <n v="0"/>
    <n v="0"/>
    <n v="0"/>
    <n v="0"/>
    <n v="2"/>
    <n v="0"/>
    <n v="2"/>
    <n v="0"/>
    <n v="0"/>
    <n v="0"/>
    <n v="0"/>
    <n v="517856"/>
    <n v="172364"/>
    <s v="HPR"/>
  </r>
  <r>
    <s v="10/0312/FUL"/>
    <x v="0"/>
    <m/>
    <d v="2010-06-15T00:00:00"/>
    <d v="2013-06-15T00:00:00"/>
    <d v="2013-06-15T00:00:00"/>
    <d v="2019-10-03T00:00:00"/>
    <x v="1"/>
    <x v="0"/>
    <m/>
    <s v="Construction of three bedroom house and associated landscaping"/>
    <s v="72 Stanley Road_x000d_Teddington_x000d__x000d_"/>
    <m/>
    <m/>
    <m/>
    <m/>
    <m/>
    <m/>
    <m/>
    <m/>
    <m/>
    <n v="0"/>
    <m/>
    <m/>
    <m/>
    <n v="1"/>
    <m/>
    <m/>
    <m/>
    <m/>
    <m/>
    <n v="1"/>
    <n v="0"/>
    <n v="0"/>
    <n v="1"/>
    <n v="0"/>
    <n v="0"/>
    <n v="0"/>
    <n v="0"/>
    <n v="0"/>
    <n v="1"/>
    <n v="1"/>
    <n v="0"/>
    <n v="0"/>
    <n v="0"/>
    <n v="0"/>
    <n v="0"/>
    <n v="515372"/>
    <n v="171266"/>
    <s v="TED"/>
  </r>
  <r>
    <s v="11/1443/FUL"/>
    <x v="0"/>
    <m/>
    <d v="2012-03-30T00:00:00"/>
    <d v="2015-03-30T00:00:00"/>
    <d v="2015-03-14T00:00:00"/>
    <d v="2020-01-31T00:00:00"/>
    <x v="1"/>
    <x v="0"/>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6"/>
    <n v="7"/>
    <n v="1"/>
    <m/>
    <m/>
    <m/>
    <m/>
    <m/>
    <n v="14"/>
    <n v="6"/>
    <n v="7"/>
    <n v="1"/>
    <n v="0"/>
    <n v="0"/>
    <n v="0"/>
    <n v="0"/>
    <n v="0"/>
    <n v="14"/>
    <n v="14"/>
    <n v="0"/>
    <n v="14"/>
    <n v="0"/>
    <n v="0"/>
    <n v="0"/>
    <n v="516095"/>
    <n v="173690"/>
    <s v="STM"/>
  </r>
  <r>
    <s v="11/1443/FUL"/>
    <x v="0"/>
    <m/>
    <d v="2012-03-30T00:00:00"/>
    <d v="2015-03-30T00:00:00"/>
    <d v="2015-03-14T00:00:00"/>
    <m/>
    <x v="0"/>
    <x v="0"/>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24"/>
    <n v="76"/>
    <n v="7"/>
    <m/>
    <m/>
    <m/>
    <m/>
    <m/>
    <n v="107"/>
    <n v="24"/>
    <n v="76"/>
    <n v="7"/>
    <n v="0"/>
    <n v="0"/>
    <n v="0"/>
    <n v="0"/>
    <n v="0"/>
    <n v="107"/>
    <n v="0"/>
    <n v="0"/>
    <n v="53.5"/>
    <n v="53.5"/>
    <n v="0"/>
    <n v="0"/>
    <n v="516095"/>
    <n v="173690"/>
    <s v="STM"/>
  </r>
  <r>
    <s v="11/2882/FUL"/>
    <x v="1"/>
    <m/>
    <d v="2012-09-10T00:00:00"/>
    <d v="2015-09-10T00:00:00"/>
    <d v="2015-09-09T00:00:00"/>
    <d v="2020-03-18T00:00:00"/>
    <x v="1"/>
    <x v="0"/>
    <m/>
    <s v="Two-storey infill to the rear of the property and the partial change of use of the front ground floor from vacant offices (Use Class B1) to a single dwelling (Use Class C3)."/>
    <s v="35 Staines Road_x000d_Twickenham_x000d_TW2 5BG_x000d_"/>
    <m/>
    <n v="1"/>
    <m/>
    <m/>
    <m/>
    <m/>
    <m/>
    <m/>
    <m/>
    <n v="1"/>
    <m/>
    <m/>
    <n v="1"/>
    <m/>
    <m/>
    <m/>
    <m/>
    <m/>
    <m/>
    <n v="1"/>
    <n v="-1"/>
    <n v="1"/>
    <n v="0"/>
    <n v="0"/>
    <n v="0"/>
    <n v="0"/>
    <n v="0"/>
    <n v="0"/>
    <n v="0"/>
    <n v="0"/>
    <n v="0"/>
    <n v="0"/>
    <n v="0"/>
    <n v="0"/>
    <n v="0"/>
    <n v="514998"/>
    <n v="172958"/>
    <s v="WET"/>
  </r>
  <r>
    <s v="13/1327/FUL"/>
    <x v="1"/>
    <m/>
    <d v="2013-09-03T00:00:00"/>
    <d v="2016-09-03T00:00:00"/>
    <d v="2016-08-19T00:00:00"/>
    <m/>
    <x v="0"/>
    <x v="0"/>
    <m/>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_x000d_142 - 142A Richmond Hill_x000d_Richmond_x000d__x000d_"/>
    <m/>
    <m/>
    <m/>
    <m/>
    <n v="2"/>
    <m/>
    <m/>
    <m/>
    <m/>
    <n v="2"/>
    <m/>
    <m/>
    <m/>
    <m/>
    <n v="1"/>
    <m/>
    <m/>
    <m/>
    <m/>
    <n v="1"/>
    <n v="0"/>
    <n v="0"/>
    <n v="0"/>
    <n v="-1"/>
    <n v="0"/>
    <n v="0"/>
    <n v="0"/>
    <n v="0"/>
    <n v="-1"/>
    <n v="0"/>
    <n v="0"/>
    <n v="-1"/>
    <n v="0"/>
    <n v="0"/>
    <n v="0"/>
    <n v="518397"/>
    <n v="173968"/>
    <s v="HPR"/>
  </r>
  <r>
    <s v="13/2163/FUL"/>
    <x v="2"/>
    <m/>
    <d v="2013-10-25T00:00:00"/>
    <d v="2016-10-28T00:00:00"/>
    <d v="2016-09-01T00:00:00"/>
    <d v="2019-08-14T00:00:00"/>
    <x v="1"/>
    <x v="0"/>
    <m/>
    <s v="The reinstatement of 239 and 239a Kingston Road, both maisonnettes comprising a semi detached house the other half of which (241) is still a complete family residence, back into a single family residence. ."/>
    <s v="239 Kingston Road_x000d_Teddington_x000d_TW11 9JJ_x000d_"/>
    <s v="TW11 9JJ"/>
    <n v="1"/>
    <m/>
    <n v="1"/>
    <m/>
    <m/>
    <m/>
    <m/>
    <m/>
    <n v="2"/>
    <m/>
    <m/>
    <m/>
    <m/>
    <n v="1"/>
    <m/>
    <m/>
    <m/>
    <m/>
    <n v="1"/>
    <n v="-1"/>
    <n v="0"/>
    <n v="-1"/>
    <n v="1"/>
    <n v="0"/>
    <n v="0"/>
    <n v="0"/>
    <n v="0"/>
    <n v="-1"/>
    <n v="-1"/>
    <n v="0"/>
    <n v="0"/>
    <n v="0"/>
    <n v="0"/>
    <n v="0"/>
    <n v="517063"/>
    <n v="170403"/>
    <s v="HWI"/>
  </r>
  <r>
    <s v="14/2118/FUL"/>
    <x v="2"/>
    <m/>
    <d v="2014-07-18T00:00:00"/>
    <d v="2018-01-19T00:00:00"/>
    <d v="2017-10-01T00:00:00"/>
    <m/>
    <x v="0"/>
    <x v="0"/>
    <m/>
    <s v="Conversion of existing block of 3 flats, back into onedwellinghouse. Demolition of existing part 2 storey, part single storey rear addition and erection of part 2 storey and part single storey rear extension. Erection of basement extension, part under exi"/>
    <s v="14 Sheen Gate Gardens_x000d_East Sheen_x000d_London_x000d__x000d_"/>
    <m/>
    <n v="1"/>
    <n v="1"/>
    <n v="1"/>
    <m/>
    <m/>
    <m/>
    <m/>
    <m/>
    <n v="3"/>
    <m/>
    <m/>
    <m/>
    <m/>
    <n v="1"/>
    <m/>
    <m/>
    <m/>
    <m/>
    <n v="1"/>
    <n v="-1"/>
    <n v="-1"/>
    <n v="-1"/>
    <n v="1"/>
    <n v="0"/>
    <n v="0"/>
    <n v="0"/>
    <n v="0"/>
    <n v="-2"/>
    <n v="0"/>
    <n v="-2"/>
    <n v="0"/>
    <n v="0"/>
    <n v="0"/>
    <n v="0"/>
    <n v="520243"/>
    <n v="175216"/>
    <s v="EAS"/>
  </r>
  <r>
    <s v="14/2257/FUL"/>
    <x v="3"/>
    <m/>
    <d v="2015-03-26T00:00:00"/>
    <d v="2018-03-27T00:00:00"/>
    <d v="2016-06-01T00:00:00"/>
    <m/>
    <x v="0"/>
    <x v="0"/>
    <m/>
    <s v="Partial rebuild and refurbishment of existing building and erection of two-storey side / rear extension with 3No. rear dormers to facilitate the formation of a mixed use building comprising a ground floor retail shop unit (A1 Use Class) and 4 No. 1-bedroo"/>
    <s v="310 Nelson Road_x000d_Twickenham_x000d_TW2 7AJ_x000d_"/>
    <m/>
    <m/>
    <n v="1"/>
    <m/>
    <m/>
    <m/>
    <m/>
    <m/>
    <m/>
    <n v="1"/>
    <m/>
    <n v="4"/>
    <m/>
    <m/>
    <m/>
    <m/>
    <m/>
    <m/>
    <m/>
    <n v="4"/>
    <n v="4"/>
    <n v="-1"/>
    <n v="0"/>
    <n v="0"/>
    <n v="0"/>
    <n v="0"/>
    <n v="0"/>
    <n v="0"/>
    <n v="3"/>
    <n v="0"/>
    <n v="3"/>
    <n v="0"/>
    <n v="0"/>
    <n v="0"/>
    <n v="0"/>
    <n v="513482"/>
    <n v="173963"/>
    <s v="HEA"/>
  </r>
  <r>
    <s v="14/2797/P3JPA"/>
    <x v="1"/>
    <s v="PA"/>
    <d v="2015-08-20T00:00:00"/>
    <d v="2017-11-27T00:00:00"/>
    <d v="2017-06-30T00:00:00"/>
    <m/>
    <x v="0"/>
    <x v="0"/>
    <m/>
    <s v="Proposed change of use of part of an existing two storey office block (B1a Use Class) to Residential (C3 Use Class) creating 6 No.flats (comprising 1 x 1-bed unit and 5 x 2-bed units)."/>
    <s v="Crane Mews_x000d_32 Gould Road_x000d_Twickenham_x000d__x000d_"/>
    <s v="TW2 6RS"/>
    <m/>
    <m/>
    <m/>
    <m/>
    <m/>
    <m/>
    <m/>
    <m/>
    <n v="0"/>
    <m/>
    <n v="1"/>
    <n v="5"/>
    <m/>
    <m/>
    <m/>
    <m/>
    <m/>
    <m/>
    <n v="6"/>
    <n v="1"/>
    <n v="5"/>
    <n v="0"/>
    <n v="0"/>
    <n v="0"/>
    <n v="0"/>
    <n v="0"/>
    <n v="0"/>
    <n v="6"/>
    <n v="0"/>
    <n v="6"/>
    <n v="0"/>
    <n v="0"/>
    <n v="0"/>
    <n v="0"/>
    <n v="515206"/>
    <n v="173341"/>
    <s v="SOT"/>
  </r>
  <r>
    <s v="14/3011/FUL"/>
    <x v="1"/>
    <m/>
    <d v="2015-04-17T00:00:00"/>
    <d v="2018-04-20T00:00:00"/>
    <d v="2018-04-04T00:00:00"/>
    <m/>
    <x v="0"/>
    <x v="0"/>
    <m/>
    <s v="Refurbishment and remodelling of the existing dry cleaners (Use Class A1: Shops)  and workshop (Use Class B1c: light industrial) including infill extensions and alterations, conversion of seven x one self-contained flats to six residential flats (comprisi"/>
    <s v="2 Broad Street_x000d_Teddington_x000d_TW11 8RF_x000d_"/>
    <m/>
    <n v="1"/>
    <m/>
    <m/>
    <m/>
    <m/>
    <m/>
    <m/>
    <m/>
    <n v="1"/>
    <m/>
    <n v="2"/>
    <n v="4"/>
    <m/>
    <m/>
    <m/>
    <m/>
    <m/>
    <m/>
    <n v="6"/>
    <n v="1"/>
    <n v="4"/>
    <n v="0"/>
    <n v="0"/>
    <n v="0"/>
    <n v="0"/>
    <n v="0"/>
    <n v="0"/>
    <n v="5"/>
    <n v="0"/>
    <n v="5"/>
    <n v="0"/>
    <n v="0"/>
    <n v="0"/>
    <n v="0"/>
    <n v="515537"/>
    <n v="170973"/>
    <s v="TED"/>
  </r>
  <r>
    <s v="14/3780/FUL"/>
    <x v="3"/>
    <m/>
    <d v="2015-04-30T00:00:00"/>
    <d v="2018-04-30T00:00:00"/>
    <d v="2016-07-01T00:00:00"/>
    <m/>
    <x v="0"/>
    <x v="0"/>
    <m/>
    <s v="The conversion and restoration of the Old School building to form 5 no. residential apartments, and 90 square metres of B1a Office space, and the erection of 3no. terraced townhouses with basement accommodation at the rear, with car parking, landscaping,"/>
    <s v="Richmond Film Services_x000d_Park Lane_x000d_Richmond_x000d_TW9 2RA_x000d_"/>
    <m/>
    <m/>
    <m/>
    <m/>
    <m/>
    <m/>
    <m/>
    <m/>
    <m/>
    <n v="0"/>
    <m/>
    <m/>
    <n v="5"/>
    <n v="3"/>
    <m/>
    <m/>
    <m/>
    <m/>
    <m/>
    <n v="8"/>
    <n v="0"/>
    <n v="5"/>
    <n v="3"/>
    <n v="0"/>
    <n v="0"/>
    <n v="0"/>
    <n v="0"/>
    <n v="0"/>
    <n v="8"/>
    <n v="8"/>
    <n v="8"/>
    <n v="0"/>
    <n v="0"/>
    <n v="0"/>
    <n v="0"/>
    <n v="517917"/>
    <n v="175196"/>
    <s v="SRW"/>
  </r>
  <r>
    <s v="14/3983/FUL"/>
    <x v="0"/>
    <m/>
    <d v="2015-05-15T00:00:00"/>
    <d v="2019-03-18T00:00:00"/>
    <d v="2017-04-14T00:00:00"/>
    <d v="2020-03-31T00:00:00"/>
    <x v="1"/>
    <x v="0"/>
    <m/>
    <s v="Demolition of existing buildings and erection of 2 pairs of two storey four bedroom townhouses, with basements, roofspace accomodation, associated landscaping and 4 car parking spaces."/>
    <s v="Kings Road Garage_x000d_Kings Road_x000d_Richmond_x000d_TW10 6EG_x000d_"/>
    <m/>
    <m/>
    <m/>
    <m/>
    <m/>
    <m/>
    <m/>
    <m/>
    <m/>
    <n v="0"/>
    <m/>
    <m/>
    <m/>
    <m/>
    <n v="4"/>
    <m/>
    <m/>
    <m/>
    <m/>
    <n v="4"/>
    <n v="0"/>
    <n v="0"/>
    <n v="0"/>
    <n v="4"/>
    <n v="0"/>
    <n v="0"/>
    <n v="0"/>
    <n v="0"/>
    <n v="4"/>
    <n v="4"/>
    <n v="0"/>
    <n v="0"/>
    <n v="0"/>
    <n v="0"/>
    <n v="0"/>
    <n v="518627"/>
    <n v="175012"/>
    <s v="SRW"/>
  </r>
  <r>
    <s v="14/4464/P3JPA"/>
    <x v="1"/>
    <s v="PA"/>
    <d v="2015-01-05T00:00:00"/>
    <d v="2020-07-21T00:00:00"/>
    <d v="2018-02-01T00:00:00"/>
    <d v="2019-10-11T00:00:00"/>
    <x v="1"/>
    <x v="0"/>
    <m/>
    <s v="Change of use of part of the ground floor and first floor offices (B1a) to residential (C3) comprising 6 one bed  residential units."/>
    <s v="111 Heath Road_x000d_Twickenham_x000d_TW1 4AH_x000d_"/>
    <s v="TW1 4AH"/>
    <m/>
    <m/>
    <m/>
    <m/>
    <m/>
    <m/>
    <m/>
    <m/>
    <n v="0"/>
    <m/>
    <n v="6"/>
    <m/>
    <m/>
    <m/>
    <m/>
    <m/>
    <m/>
    <m/>
    <n v="6"/>
    <n v="6"/>
    <n v="0"/>
    <n v="0"/>
    <n v="0"/>
    <n v="0"/>
    <n v="0"/>
    <n v="0"/>
    <n v="0"/>
    <n v="6"/>
    <n v="6"/>
    <n v="0"/>
    <n v="0"/>
    <n v="0"/>
    <n v="0"/>
    <n v="0"/>
    <n v="515764"/>
    <n v="173105"/>
    <s v="SOT"/>
  </r>
  <r>
    <s v="14/4721/FUL"/>
    <x v="0"/>
    <m/>
    <d v="2015-07-30T00:00:00"/>
    <d v="2018-07-30T00:00:00"/>
    <d v="2018-06-25T00:00:00"/>
    <d v="2020-02-19T00:00:00"/>
    <x v="1"/>
    <x v="0"/>
    <m/>
    <s v="Demolition of the existing buildings and erection of a mixed-use residential-led redevelopment of two storeys over basement with roof accommodation and balconies and roof terraces comprising eight apartments; 401m2 of B1(a) floorspace; twelve car parking"/>
    <s v="97A White Hart Lane_x000d_Barnes_x000d_London_x000d_SW13 0JL_x000d_"/>
    <s v="SW13 0JL"/>
    <m/>
    <m/>
    <m/>
    <m/>
    <m/>
    <m/>
    <m/>
    <m/>
    <n v="0"/>
    <m/>
    <n v="2"/>
    <n v="6"/>
    <m/>
    <m/>
    <m/>
    <m/>
    <m/>
    <m/>
    <n v="8"/>
    <n v="2"/>
    <n v="6"/>
    <n v="0"/>
    <n v="0"/>
    <n v="0"/>
    <n v="0"/>
    <n v="0"/>
    <n v="0"/>
    <n v="8"/>
    <n v="8"/>
    <n v="0"/>
    <n v="0"/>
    <n v="0"/>
    <n v="0"/>
    <n v="0"/>
    <n v="521414"/>
    <n v="175749"/>
    <s v="MBC"/>
  </r>
  <r>
    <s v="14/4793/FUL"/>
    <x v="3"/>
    <m/>
    <d v="2016-11-11T00:00:00"/>
    <d v="2019-11-11T00:00:00"/>
    <d v="2018-01-14T00:00:00"/>
    <d v="2019-11-20T00:00:00"/>
    <x v="1"/>
    <x v="0"/>
    <m/>
    <s v="Refurbishment of existing shop and refurbishment and part extension of existing 1st floor flat to provide 2 new 1 and 2 bed flats. Refurbishment and part demolition of existing 2 storey barn to provide new 2 bed 2 storey dwelling."/>
    <s v="42 Sheen Lane_x000d_East Sheen_x000d_London_x000d_SW14 8LP_x000d_"/>
    <m/>
    <m/>
    <m/>
    <m/>
    <n v="1"/>
    <m/>
    <m/>
    <m/>
    <m/>
    <n v="1"/>
    <m/>
    <n v="1"/>
    <n v="2"/>
    <m/>
    <m/>
    <m/>
    <m/>
    <m/>
    <m/>
    <n v="3"/>
    <n v="1"/>
    <n v="2"/>
    <n v="0"/>
    <n v="-1"/>
    <n v="0"/>
    <n v="0"/>
    <n v="0"/>
    <n v="0"/>
    <n v="2"/>
    <n v="2"/>
    <n v="0"/>
    <n v="0"/>
    <n v="0"/>
    <n v="0"/>
    <n v="0"/>
    <n v="520471"/>
    <n v="175586"/>
    <s v="EAS"/>
  </r>
  <r>
    <s v="14/4839/FUL"/>
    <x v="0"/>
    <m/>
    <d v="2016-07-14T00:00:00"/>
    <d v="2019-07-14T00:00:00"/>
    <d v="2019-06-01T00:00:00"/>
    <m/>
    <x v="0"/>
    <x v="0"/>
    <m/>
    <s v="Demolition of existing house and construction of a new 3 bedroom house."/>
    <s v="The Cottage_x000d_Eel Pie Island_x000d_Twickenham_x000d_TW1 3DY_x000d_"/>
    <m/>
    <m/>
    <n v="1"/>
    <m/>
    <m/>
    <m/>
    <m/>
    <m/>
    <m/>
    <n v="1"/>
    <m/>
    <m/>
    <m/>
    <n v="1"/>
    <m/>
    <m/>
    <m/>
    <m/>
    <m/>
    <n v="1"/>
    <n v="0"/>
    <n v="-1"/>
    <n v="1"/>
    <n v="0"/>
    <n v="0"/>
    <n v="0"/>
    <n v="0"/>
    <n v="0"/>
    <n v="0"/>
    <n v="0"/>
    <n v="0"/>
    <n v="0"/>
    <n v="0"/>
    <n v="0"/>
    <n v="0"/>
    <n v="516355"/>
    <n v="173076"/>
    <s v="TWR"/>
  </r>
  <r>
    <s v="14/5284/FUL"/>
    <x v="2"/>
    <m/>
    <d v="2015-02-16T00:00:00"/>
    <d v="2018-02-16T00:00:00"/>
    <d v="2018-03-23T00:00:00"/>
    <m/>
    <x v="0"/>
    <x v="0"/>
    <m/>
    <s v="The reversion of a Building of Townscape Merit from two self-contained flats (1x1 and 1x3 beds) to a single-family dwelling (Use Class C3: Dwelling Houses) including a rear side infill extension with associated works."/>
    <s v="46 Halford Road_x000d_Richmond_x000d__x000d_"/>
    <s v="TW10 6AP"/>
    <n v="1"/>
    <m/>
    <n v="1"/>
    <m/>
    <m/>
    <m/>
    <m/>
    <m/>
    <n v="2"/>
    <m/>
    <m/>
    <m/>
    <m/>
    <n v="1"/>
    <m/>
    <m/>
    <m/>
    <m/>
    <n v="1"/>
    <n v="-1"/>
    <n v="0"/>
    <n v="-1"/>
    <n v="1"/>
    <n v="0"/>
    <n v="0"/>
    <n v="0"/>
    <n v="0"/>
    <n v="-1"/>
    <n v="0"/>
    <n v="-1"/>
    <n v="0"/>
    <n v="0"/>
    <n v="0"/>
    <n v="0"/>
    <n v="518090"/>
    <n v="174701"/>
    <s v="SRW"/>
  </r>
  <r>
    <s v="14/5306/FUL"/>
    <x v="1"/>
    <m/>
    <d v="2015-06-22T00:00:00"/>
    <d v="2018-06-22T00:00:00"/>
    <d v="2017-05-01T00:00:00"/>
    <m/>
    <x v="0"/>
    <x v="0"/>
    <m/>
    <s v="Change of use from B1 to residential (Number 21) and demolition of existing 2-storey dwelling (21A) with erection of back extension with basement"/>
    <s v="21 - 21A St Johns Road_x000d_Richmond_x000d__x000d_"/>
    <m/>
    <m/>
    <n v="1"/>
    <m/>
    <m/>
    <m/>
    <m/>
    <m/>
    <m/>
    <n v="1"/>
    <m/>
    <m/>
    <m/>
    <m/>
    <n v="1"/>
    <m/>
    <m/>
    <m/>
    <m/>
    <n v="1"/>
    <n v="0"/>
    <n v="-1"/>
    <n v="0"/>
    <n v="1"/>
    <n v="0"/>
    <n v="0"/>
    <n v="0"/>
    <n v="0"/>
    <n v="0"/>
    <n v="0"/>
    <n v="0"/>
    <n v="0"/>
    <n v="0"/>
    <n v="0"/>
    <n v="0"/>
    <n v="518248"/>
    <n v="175334"/>
    <s v="NRW"/>
  </r>
  <r>
    <s v="14/5364/P3JPA"/>
    <x v="1"/>
    <s v="PA"/>
    <d v="2015-03-03T00:00:00"/>
    <d v="2020-03-03T00:00:00"/>
    <d v="2016-03-01T00:00:00"/>
    <d v="2019-05-31T00:00:00"/>
    <x v="1"/>
    <x v="0"/>
    <m/>
    <s v="change of use from B1 office use to C3 residential use"/>
    <s v="22 Linden Road_x000d_Hampton_x000d_TW12 2JB_x000d_"/>
    <s v="TW12 2JB"/>
    <n v="1"/>
    <m/>
    <m/>
    <m/>
    <m/>
    <m/>
    <m/>
    <m/>
    <n v="1"/>
    <m/>
    <m/>
    <m/>
    <n v="1"/>
    <m/>
    <m/>
    <m/>
    <m/>
    <m/>
    <n v="1"/>
    <n v="-1"/>
    <n v="0"/>
    <n v="1"/>
    <n v="0"/>
    <n v="0"/>
    <n v="0"/>
    <n v="0"/>
    <n v="0"/>
    <n v="0"/>
    <n v="0"/>
    <n v="0"/>
    <n v="0"/>
    <n v="0"/>
    <n v="0"/>
    <n v="0"/>
    <n v="513125"/>
    <n v="169836"/>
    <s v="HTN"/>
  </r>
  <r>
    <s v="15/0160/FUL"/>
    <x v="0"/>
    <m/>
    <d v="2016-02-05T00:00:00"/>
    <d v="2019-02-05T00:00:00"/>
    <d v="2017-10-02T00:00:00"/>
    <d v="2019-05-20T00:00:00"/>
    <x v="1"/>
    <x v="0"/>
    <m/>
    <s v="Demolition of existing dwelling and erection of two buildings containing  1No. two bedroom house, 1No. two bedroom apartment and 1No. three bedroom apartment."/>
    <s v="1 Latimer Road_x000d_Teddington_x000d_TW11 8QA_x000d_"/>
    <m/>
    <m/>
    <m/>
    <n v="1"/>
    <m/>
    <m/>
    <m/>
    <m/>
    <m/>
    <n v="1"/>
    <m/>
    <m/>
    <n v="2"/>
    <n v="1"/>
    <m/>
    <m/>
    <m/>
    <m/>
    <m/>
    <n v="3"/>
    <n v="0"/>
    <n v="2"/>
    <n v="0"/>
    <n v="0"/>
    <n v="0"/>
    <n v="0"/>
    <n v="0"/>
    <n v="0"/>
    <n v="2"/>
    <n v="2"/>
    <n v="0"/>
    <n v="0"/>
    <n v="0"/>
    <n v="0"/>
    <n v="0"/>
    <n v="515646"/>
    <n v="171303"/>
    <s v="TED"/>
  </r>
  <r>
    <s v="15/0421/FUL"/>
    <x v="2"/>
    <m/>
    <d v="2016-08-04T00:00:00"/>
    <d v="2019-08-04T00:00:00"/>
    <d v="2018-03-01T00:00:00"/>
    <d v="2019-09-06T00:00:00"/>
    <x v="1"/>
    <x v="0"/>
    <m/>
    <s v="Reversion of a Building of Townscape Merit from four self-contained flats (3x2 and 1x1 beds) to a single-family dwelling (Use Class C3: Dwelling Houses) with lower and upper ground rear extensions, external alterations to dormers, fenestration, and stairs"/>
    <s v="17 Kings Road_x000d_Richmond_x000d__x000d_"/>
    <m/>
    <n v="1"/>
    <n v="3"/>
    <m/>
    <m/>
    <m/>
    <m/>
    <m/>
    <m/>
    <n v="4"/>
    <m/>
    <m/>
    <m/>
    <m/>
    <n v="1"/>
    <m/>
    <m/>
    <m/>
    <m/>
    <n v="1"/>
    <n v="-1"/>
    <n v="-3"/>
    <n v="0"/>
    <n v="1"/>
    <n v="0"/>
    <n v="0"/>
    <n v="0"/>
    <n v="0"/>
    <n v="-3"/>
    <n v="-3"/>
    <n v="0"/>
    <n v="0"/>
    <n v="0"/>
    <n v="0"/>
    <n v="0"/>
    <n v="518586"/>
    <n v="174575"/>
    <s v="SRW"/>
  </r>
  <r>
    <s v="15/1440/FUL"/>
    <x v="0"/>
    <m/>
    <d v="2018-09-28T00:00:00"/>
    <d v="2021-10-01T00:00:00"/>
    <d v="2019-02-01T00:00:00"/>
    <d v="2020-03-09T00:00:00"/>
    <x v="1"/>
    <x v="0"/>
    <m/>
    <s v="Demolition of existing single storey structure to allow the construction of a two-storey (1x1bed 2person) dwellinghouse including a study room; provision of one off-street parking space; hard and soft landscaping; boundary treatment and associated refuse/"/>
    <s v="6 Second Cross Road_x000d_Twickenham_x000d_TW2 5RF_x000d_"/>
    <s v="TW2 5RF"/>
    <m/>
    <m/>
    <m/>
    <m/>
    <m/>
    <m/>
    <m/>
    <m/>
    <n v="0"/>
    <m/>
    <n v="1"/>
    <m/>
    <m/>
    <m/>
    <m/>
    <m/>
    <m/>
    <m/>
    <n v="1"/>
    <n v="1"/>
    <n v="0"/>
    <n v="0"/>
    <n v="0"/>
    <n v="0"/>
    <n v="0"/>
    <n v="0"/>
    <n v="0"/>
    <n v="1"/>
    <n v="1"/>
    <n v="0"/>
    <n v="0"/>
    <n v="0"/>
    <n v="0"/>
    <n v="0"/>
    <n v="515114"/>
    <n v="172749"/>
    <s v="WET"/>
  </r>
  <r>
    <s v="15/1486/FUL"/>
    <x v="0"/>
    <m/>
    <d v="2015-07-16T00:00:00"/>
    <d v="2018-07-16T00:00:00"/>
    <d v="2018-06-04T00:00:00"/>
    <m/>
    <x v="0"/>
    <x v="0"/>
    <m/>
    <s v="Demolition of existing dwelling and erection of 2 No.4 bed semi-detached dwellings with associated parking and landscaping."/>
    <s v="8 Heathside_x000d_Whitton_x000d_Hounslow_x000d_TW4 5NN_x000d_"/>
    <m/>
    <m/>
    <n v="1"/>
    <m/>
    <m/>
    <m/>
    <m/>
    <m/>
    <m/>
    <n v="1"/>
    <m/>
    <m/>
    <m/>
    <m/>
    <n v="2"/>
    <m/>
    <m/>
    <m/>
    <m/>
    <n v="2"/>
    <n v="0"/>
    <n v="-1"/>
    <n v="0"/>
    <n v="2"/>
    <n v="0"/>
    <n v="0"/>
    <n v="0"/>
    <n v="0"/>
    <n v="1"/>
    <n v="0"/>
    <n v="1"/>
    <n v="0"/>
    <n v="0"/>
    <n v="0"/>
    <n v="0"/>
    <n v="512819"/>
    <n v="173657"/>
    <s v="HEA"/>
  </r>
  <r>
    <s v="15/1638/FUL"/>
    <x v="0"/>
    <m/>
    <d v="2016-08-23T00:00:00"/>
    <d v="2020-06-22T00:00:00"/>
    <d v="2018-02-01T00:00:00"/>
    <d v="2019-10-21T00:00:00"/>
    <x v="1"/>
    <x v="0"/>
    <m/>
    <s v="Demolition of the existing dwelling and erection of 2 No.semi-detached dwellings and associated hard and soft landscaping."/>
    <s v="53 Cole Park Road_x000d_Twickenham_x000d_TW1 1HT_x000d_"/>
    <s v="TW1 1HT"/>
    <m/>
    <m/>
    <m/>
    <m/>
    <n v="1"/>
    <m/>
    <m/>
    <m/>
    <n v="1"/>
    <m/>
    <m/>
    <m/>
    <m/>
    <m/>
    <n v="2"/>
    <m/>
    <m/>
    <m/>
    <n v="2"/>
    <n v="0"/>
    <n v="0"/>
    <n v="0"/>
    <n v="0"/>
    <n v="1"/>
    <n v="0"/>
    <n v="0"/>
    <n v="0"/>
    <n v="1"/>
    <n v="1"/>
    <n v="0"/>
    <n v="0"/>
    <n v="0"/>
    <n v="0"/>
    <n v="0"/>
    <n v="516222"/>
    <n v="174079"/>
    <s v="STM"/>
  </r>
  <r>
    <s v="15/2204/FUL"/>
    <x v="0"/>
    <m/>
    <d v="2018-07-03T00:00:00"/>
    <d v="2021-07-03T00:00:00"/>
    <m/>
    <m/>
    <x v="2"/>
    <x v="0"/>
    <m/>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_x000a_"/>
    <s v="TW2 7EE"/>
    <m/>
    <m/>
    <m/>
    <m/>
    <m/>
    <m/>
    <m/>
    <m/>
    <n v="0"/>
    <m/>
    <m/>
    <n v="1"/>
    <m/>
    <m/>
    <m/>
    <m/>
    <m/>
    <m/>
    <n v="1"/>
    <n v="0"/>
    <n v="1"/>
    <n v="0"/>
    <n v="0"/>
    <n v="0"/>
    <n v="0"/>
    <n v="0"/>
    <n v="0"/>
    <n v="1"/>
    <n v="0"/>
    <n v="0"/>
    <n v="0.25"/>
    <n v="0.25"/>
    <n v="0.25"/>
    <n v="0.25"/>
    <n v="514174"/>
    <n v="174381"/>
    <s v="WHI"/>
  </r>
  <r>
    <s v="15/2440/VRC"/>
    <x v="0"/>
    <m/>
    <d v="2015-08-04T00:00:00"/>
    <d v="2018-08-04T00:00:00"/>
    <d v="2018-04-01T00:00:00"/>
    <d v="2019-10-18T00:00:00"/>
    <x v="1"/>
    <x v="0"/>
    <m/>
    <s v="Variation of condition 2 of application 08/4792/FUL to allow for amendments including:_x000d_- Introduction of clerestory windows to eastern elevation of office building;_x000d_- 2 Conservation rooflights added to front (western) elevation of residential building;_x000d_-"/>
    <s v="11 Sandycombe Road_x000d_Richmond_x000d_TW9 2EP_x000d_"/>
    <m/>
    <m/>
    <m/>
    <m/>
    <m/>
    <m/>
    <m/>
    <m/>
    <m/>
    <n v="0"/>
    <m/>
    <m/>
    <n v="4"/>
    <m/>
    <m/>
    <m/>
    <m/>
    <m/>
    <m/>
    <n v="4"/>
    <n v="0"/>
    <n v="4"/>
    <n v="0"/>
    <n v="0"/>
    <n v="0"/>
    <n v="0"/>
    <n v="0"/>
    <n v="0"/>
    <n v="4"/>
    <n v="4"/>
    <n v="0"/>
    <n v="0"/>
    <n v="0"/>
    <n v="0"/>
    <n v="0"/>
    <n v="519022"/>
    <n v="175824"/>
    <s v="KWA"/>
  </r>
  <r>
    <s v="15/2452/FUL"/>
    <x v="0"/>
    <m/>
    <d v="2015-07-27T00:00:00"/>
    <d v="2018-07-27T00:00:00"/>
    <d v="2016-05-12T00:00:00"/>
    <d v="2019-08-28T00:00:00"/>
    <x v="1"/>
    <x v="0"/>
    <m/>
    <s v="Refurbishment and Extension of existing dwelling - No 79 Richmond Road; Demolition of existing shop and associated office, storage - No 77 Richmond Road; Erection of new single storey B1/D1 employment unit; Erection of new detached 3 Bed Family Unit."/>
    <s v="77 - 79 Richmond Road_x000d_Twickenham_x000d__x000d_"/>
    <m/>
    <m/>
    <m/>
    <m/>
    <m/>
    <m/>
    <m/>
    <m/>
    <m/>
    <n v="0"/>
    <m/>
    <m/>
    <m/>
    <n v="1"/>
    <m/>
    <m/>
    <m/>
    <m/>
    <m/>
    <n v="1"/>
    <n v="0"/>
    <n v="0"/>
    <n v="1"/>
    <n v="0"/>
    <n v="0"/>
    <n v="0"/>
    <n v="0"/>
    <n v="0"/>
    <n v="1"/>
    <n v="1"/>
    <n v="0"/>
    <n v="0"/>
    <n v="0"/>
    <n v="0"/>
    <n v="0"/>
    <n v="516657"/>
    <n v="173659"/>
    <s v="TWR"/>
  </r>
  <r>
    <s v="15/2854/FUL"/>
    <x v="0"/>
    <m/>
    <d v="2016-06-02T00:00:00"/>
    <d v="2019-06-02T00:00:00"/>
    <d v="2019-05-01T00:00:00"/>
    <m/>
    <x v="0"/>
    <x v="1"/>
    <m/>
    <s v="Demolition of a row of 18 garages; Proposed to construct two two-bedroom Wheelchair Bungalows; Provision of two car parking spaces."/>
    <s v="Garages At_x000d_Riverside Drive_x000d_Ham_x000d__x000d_"/>
    <m/>
    <m/>
    <m/>
    <m/>
    <m/>
    <m/>
    <m/>
    <m/>
    <m/>
    <n v="0"/>
    <s v="Y"/>
    <m/>
    <n v="2"/>
    <m/>
    <m/>
    <m/>
    <m/>
    <m/>
    <n v="2"/>
    <n v="2"/>
    <n v="0"/>
    <n v="2"/>
    <n v="0"/>
    <n v="0"/>
    <n v="0"/>
    <n v="0"/>
    <n v="0"/>
    <n v="0"/>
    <n v="2"/>
    <n v="0"/>
    <n v="2"/>
    <n v="0"/>
    <n v="0"/>
    <n v="0"/>
    <n v="0"/>
    <n v="517050"/>
    <n v="172680"/>
    <s v="HPR"/>
  </r>
  <r>
    <s v="15/2855/FUL"/>
    <x v="0"/>
    <m/>
    <d v="2016-06-02T00:00:00"/>
    <d v="2019-06-02T00:00:00"/>
    <d v="2019-05-28T00:00:00"/>
    <d v="2020-06-30T00:00:00"/>
    <x v="0"/>
    <x v="1"/>
    <m/>
    <s v="Demolition of 20 garages in two rows; Construction of two three-bedroom houses"/>
    <s v="Garages At_x000d_Maguire Drive_x000d_Ham_x000d__x000d_"/>
    <m/>
    <m/>
    <m/>
    <m/>
    <m/>
    <m/>
    <m/>
    <m/>
    <m/>
    <n v="0"/>
    <s v="Y"/>
    <m/>
    <m/>
    <n v="2"/>
    <m/>
    <m/>
    <m/>
    <m/>
    <n v="2"/>
    <n v="2"/>
    <n v="0"/>
    <n v="0"/>
    <n v="2"/>
    <n v="0"/>
    <n v="0"/>
    <n v="0"/>
    <n v="0"/>
    <n v="0"/>
    <n v="2"/>
    <n v="0"/>
    <n v="2"/>
    <n v="0"/>
    <n v="0"/>
    <n v="0"/>
    <n v="0"/>
    <n v="517476"/>
    <n v="171658"/>
    <s v="HPR"/>
  </r>
  <r>
    <s v="15/2857/FUL"/>
    <x v="0"/>
    <m/>
    <d v="2016-11-17T00:00:00"/>
    <d v="2019-11-17T00:00:00"/>
    <d v="2019-10-16T00:00:00"/>
    <d v="2020-06-30T00:00:00"/>
    <x v="0"/>
    <x v="1"/>
    <m/>
    <s v="Removal of 26 garages; Creation of 3 two storey three-bedroom houses. Provision of 11 parking spaces in a shared surface courtyard"/>
    <s v="Garages At_x000d_Clifford Road_x000d_Petersham_x000d__x000d_"/>
    <m/>
    <m/>
    <m/>
    <m/>
    <m/>
    <m/>
    <m/>
    <m/>
    <m/>
    <n v="0"/>
    <s v="Y"/>
    <m/>
    <m/>
    <n v="3"/>
    <m/>
    <m/>
    <m/>
    <m/>
    <n v="3"/>
    <n v="3"/>
    <n v="0"/>
    <n v="0"/>
    <n v="3"/>
    <n v="0"/>
    <n v="0"/>
    <n v="0"/>
    <n v="0"/>
    <n v="0"/>
    <n v="3"/>
    <n v="0"/>
    <n v="3"/>
    <n v="0"/>
    <n v="0"/>
    <n v="0"/>
    <n v="0"/>
    <n v="517848"/>
    <n v="172830"/>
    <s v="HPR"/>
  </r>
  <r>
    <s v="15/3072/FUL"/>
    <x v="1"/>
    <m/>
    <d v="2016-10-07T00:00:00"/>
    <d v="2019-10-07T00:00:00"/>
    <d v="2018-03-01T00:00:00"/>
    <m/>
    <x v="0"/>
    <x v="0"/>
    <m/>
    <s v="Conversion, extension and alteration of the existing church building to provide for 6 x 2 bedroom flats over four levels together with 6 off-street car parking spaces, motorcycle parking, garden amenity areas and refuse, recycling and cycle parking areas."/>
    <s v="Christ Church_x000d_Station Road_x000d_Teddington_x000d__x000d_"/>
    <s v="TW11"/>
    <m/>
    <m/>
    <m/>
    <m/>
    <m/>
    <m/>
    <m/>
    <m/>
    <n v="0"/>
    <m/>
    <m/>
    <n v="6"/>
    <m/>
    <m/>
    <m/>
    <m/>
    <m/>
    <m/>
    <n v="6"/>
    <n v="0"/>
    <n v="6"/>
    <n v="0"/>
    <n v="0"/>
    <n v="0"/>
    <n v="0"/>
    <n v="0"/>
    <n v="0"/>
    <n v="6"/>
    <n v="0"/>
    <n v="6"/>
    <n v="0"/>
    <n v="0"/>
    <n v="0"/>
    <n v="0"/>
    <n v="516013"/>
    <n v="171023"/>
    <s v="TED"/>
  </r>
  <r>
    <s v="15/3183/FUL"/>
    <x v="2"/>
    <m/>
    <d v="2015-12-29T00:00:00"/>
    <d v="2018-12-30T00:00:00"/>
    <d v="2018-12-03T00:00:00"/>
    <d v="2019-07-01T00:00:00"/>
    <x v="1"/>
    <x v="0"/>
    <m/>
    <s v="Conversion of existing lower ground floor property and existing upper first floor property (5a and 5b) into one dwelling space and single storey rear extension"/>
    <s v="5A And 5B Upper Lodge Mews_x000d_Bushy Park_x000d_Hampton Hill_x000d__x000d_"/>
    <m/>
    <n v="1"/>
    <m/>
    <n v="1"/>
    <m/>
    <m/>
    <m/>
    <m/>
    <m/>
    <n v="2"/>
    <m/>
    <m/>
    <m/>
    <m/>
    <n v="1"/>
    <m/>
    <m/>
    <m/>
    <m/>
    <n v="1"/>
    <n v="-1"/>
    <n v="0"/>
    <n v="-1"/>
    <n v="1"/>
    <n v="0"/>
    <n v="0"/>
    <n v="0"/>
    <n v="0"/>
    <n v="-1"/>
    <n v="-1"/>
    <n v="0"/>
    <n v="0"/>
    <n v="0"/>
    <n v="0"/>
    <n v="0"/>
    <n v="514482"/>
    <n v="170638"/>
    <s v="FHH"/>
  </r>
  <r>
    <s v="15/3296/FUL"/>
    <x v="0"/>
    <m/>
    <d v="2019-08-13T00:00:00"/>
    <d v="2022-08-13T00:00:00"/>
    <m/>
    <m/>
    <x v="2"/>
    <x v="1"/>
    <m/>
    <s v="SITE A:-Removal of 40 garages_x000d_Create a short terrace of high quality two storey houses consisting of three x  three-bedroom houses and two x  four-bedroom houses. Provision of 16 parking spaces in a shared surface courtyard"/>
    <s v="Garages Site A_x000d_Bucklands Road_x000d_Teddington_x000d__x000d_"/>
    <s v="TW11"/>
    <m/>
    <m/>
    <m/>
    <m/>
    <m/>
    <m/>
    <m/>
    <m/>
    <n v="0"/>
    <s v="Y"/>
    <m/>
    <m/>
    <n v="3"/>
    <n v="2"/>
    <m/>
    <m/>
    <m/>
    <m/>
    <n v="5"/>
    <n v="0"/>
    <n v="0"/>
    <n v="3"/>
    <n v="2"/>
    <n v="0"/>
    <n v="0"/>
    <n v="0"/>
    <n v="0"/>
    <n v="5"/>
    <n v="0"/>
    <n v="0"/>
    <n v="1.25"/>
    <n v="1.25"/>
    <n v="1.25"/>
    <n v="1.25"/>
    <n v="517328"/>
    <n v="170954"/>
    <s v="HWI"/>
  </r>
  <r>
    <s v="15/3297/FUL"/>
    <x v="0"/>
    <m/>
    <d v="2019-08-13T00:00:00"/>
    <d v="2022-08-13T00:00:00"/>
    <m/>
    <m/>
    <x v="2"/>
    <x v="1"/>
    <m/>
    <s v="SITE B: The site is currently an open parking court of approximately 28 spaces accessed from Bucklands Road. Create a pair of semi-detached high quality four-bedroom houses._x000a_-Provision of 24 car parking spaces"/>
    <s v="Garage Site B_x000d_Bucklands Road_x000d_Teddington_x000d__x000d_"/>
    <s v="TW11"/>
    <m/>
    <m/>
    <m/>
    <m/>
    <m/>
    <m/>
    <m/>
    <m/>
    <n v="0"/>
    <s v="Y"/>
    <m/>
    <m/>
    <m/>
    <n v="2"/>
    <m/>
    <m/>
    <m/>
    <m/>
    <n v="2"/>
    <n v="0"/>
    <n v="0"/>
    <n v="0"/>
    <n v="2"/>
    <n v="0"/>
    <n v="0"/>
    <n v="0"/>
    <n v="0"/>
    <n v="2"/>
    <n v="0"/>
    <n v="0"/>
    <n v="0.5"/>
    <n v="0.5"/>
    <n v="0.5"/>
    <n v="0.5"/>
    <n v="517351"/>
    <n v="170884"/>
    <s v="HWI"/>
  </r>
  <r>
    <s v="15/3518/FUL"/>
    <x v="0"/>
    <m/>
    <d v="2019-03-08T00:00:00"/>
    <d v="2022-03-08T00:00:00"/>
    <d v="2019-10-01T00:00:00"/>
    <m/>
    <x v="0"/>
    <x v="0"/>
    <m/>
    <s v="Erection of a pair of semi-detached dwellings with associated access, parking and private amenity space following the demolition of the existing building comprising 2No. maisonettes and associated outbuildings."/>
    <s v="58 Denton Road_x000d_Twickenham_x000d_TW1 2HQ_x000d_"/>
    <s v="TW1 2HQ"/>
    <m/>
    <n v="2"/>
    <m/>
    <m/>
    <m/>
    <m/>
    <m/>
    <m/>
    <n v="2"/>
    <m/>
    <m/>
    <m/>
    <m/>
    <n v="2"/>
    <m/>
    <m/>
    <m/>
    <m/>
    <n v="2"/>
    <n v="0"/>
    <n v="-2"/>
    <n v="0"/>
    <n v="2"/>
    <n v="0"/>
    <n v="0"/>
    <n v="0"/>
    <n v="0"/>
    <n v="0"/>
    <n v="0"/>
    <n v="0"/>
    <n v="0"/>
    <n v="0"/>
    <n v="0"/>
    <n v="0"/>
    <n v="517831"/>
    <n v="174076"/>
    <s v="TWR"/>
  </r>
  <r>
    <s v="15/4230/FUL"/>
    <x v="4"/>
    <m/>
    <d v="2016-06-02T00:00:00"/>
    <d v="2019-06-02T00:00:00"/>
    <d v="2017-06-05T00:00:00"/>
    <d v="2019-08-29T00:00:00"/>
    <x v="1"/>
    <x v="0"/>
    <m/>
    <s v="Extension to existing Bungalow to convert into 1No. Studio Flat &amp; 1No. 1 Bedroom Flat."/>
    <s v="The Bungalow_x000d_Beresford Court_x000d_Park Road_x000d_Twickenham_x000d_TW1 2PU_x000d_"/>
    <m/>
    <m/>
    <n v="1"/>
    <m/>
    <m/>
    <m/>
    <m/>
    <m/>
    <m/>
    <n v="1"/>
    <m/>
    <n v="2"/>
    <m/>
    <m/>
    <m/>
    <m/>
    <m/>
    <m/>
    <m/>
    <n v="2"/>
    <n v="2"/>
    <n v="-1"/>
    <n v="0"/>
    <n v="0"/>
    <n v="0"/>
    <n v="0"/>
    <n v="0"/>
    <n v="0"/>
    <n v="1"/>
    <n v="1"/>
    <n v="0"/>
    <n v="0"/>
    <n v="0"/>
    <n v="0"/>
    <n v="0"/>
    <n v="517353"/>
    <n v="174325"/>
    <s v="TWR"/>
  </r>
  <r>
    <s v="15/4281/GPD15"/>
    <x v="1"/>
    <s v="PA"/>
    <d v="2015-12-08T00:00:00"/>
    <d v="2020-12-09T00:00:00"/>
    <m/>
    <d v="2019-04-01T00:00:00"/>
    <x v="1"/>
    <x v="0"/>
    <m/>
    <s v="Change of use of office building (B1) to 4 bed family dwelling (C3)."/>
    <s v="31 Wick Road_x000d_Teddington_x000d_TW11 9DN_x000d_"/>
    <s v="TW11 9DN"/>
    <m/>
    <m/>
    <m/>
    <m/>
    <m/>
    <m/>
    <m/>
    <m/>
    <n v="0"/>
    <m/>
    <m/>
    <m/>
    <m/>
    <n v="1"/>
    <m/>
    <m/>
    <m/>
    <m/>
    <n v="1"/>
    <n v="0"/>
    <n v="0"/>
    <n v="0"/>
    <n v="1"/>
    <n v="0"/>
    <n v="0"/>
    <n v="0"/>
    <n v="0"/>
    <n v="1"/>
    <n v="1"/>
    <n v="0"/>
    <n v="0"/>
    <n v="0"/>
    <n v="0"/>
    <n v="0"/>
    <n v="517033"/>
    <n v="170116"/>
    <s v="HWI"/>
  </r>
  <r>
    <s v="15/4581/FUL"/>
    <x v="0"/>
    <m/>
    <d v="2018-04-23T00:00:00"/>
    <d v="2021-04-23T00:00:00"/>
    <m/>
    <m/>
    <x v="2"/>
    <x v="0"/>
    <m/>
    <s v="Demolition of all site buildings and redevelopment of the site for a mixed use development comprising a new car showroom with associated workshops (sui generis), office accommodation (Use Class B1a) and six three-bedrooom residential dwellings (Use Class"/>
    <s v="45 - 49 Station Road_x000d_Hampton_x000d_TW12 2BT_x000d_"/>
    <s v="TW12 2BT"/>
    <m/>
    <m/>
    <m/>
    <m/>
    <m/>
    <m/>
    <m/>
    <m/>
    <n v="0"/>
    <m/>
    <m/>
    <m/>
    <n v="6"/>
    <m/>
    <m/>
    <m/>
    <m/>
    <m/>
    <n v="6"/>
    <n v="0"/>
    <n v="0"/>
    <n v="6"/>
    <n v="0"/>
    <n v="0"/>
    <n v="0"/>
    <n v="0"/>
    <n v="0"/>
    <n v="6"/>
    <n v="0"/>
    <n v="0"/>
    <n v="1.5"/>
    <n v="1.5"/>
    <n v="1.5"/>
    <n v="1.5"/>
    <n v="513825"/>
    <n v="169567"/>
    <s v="HTN"/>
  </r>
  <r>
    <s v="15/4586/FUL"/>
    <x v="0"/>
    <m/>
    <d v="2017-07-11T00:00:00"/>
    <d v="2020-07-11T00:00:00"/>
    <m/>
    <m/>
    <x v="2"/>
    <x v="0"/>
    <m/>
    <s v="Erection of a two-storey replacement dwellinghouse with attic space."/>
    <s v="257 Waldegrave Road_x000d_Twickenham_x000d_TW1 4SY_x000d_"/>
    <s v="TW1 4SY"/>
    <m/>
    <m/>
    <m/>
    <n v="1"/>
    <m/>
    <m/>
    <m/>
    <m/>
    <n v="1"/>
    <m/>
    <m/>
    <m/>
    <m/>
    <m/>
    <n v="1"/>
    <m/>
    <m/>
    <m/>
    <n v="1"/>
    <n v="0"/>
    <n v="0"/>
    <n v="0"/>
    <n v="-1"/>
    <n v="1"/>
    <n v="0"/>
    <n v="0"/>
    <n v="0"/>
    <n v="0"/>
    <n v="0"/>
    <n v="0"/>
    <n v="0"/>
    <n v="0"/>
    <n v="0"/>
    <n v="0"/>
    <n v="515611"/>
    <n v="172008"/>
    <s v="SOT"/>
  </r>
  <r>
    <s v="15/4835/FUL"/>
    <x v="0"/>
    <m/>
    <d v="2016-09-06T00:00:00"/>
    <d v="2019-09-07T00:00:00"/>
    <m/>
    <d v="2019-07-31T00:00:00"/>
    <x v="1"/>
    <x v="0"/>
    <m/>
    <s v="Erection of a three bedroom chalet bungalow on land to the rear of 9 Gloucester Road."/>
    <s v="9 Gloucester Road_x000d_Teddington_x000d__x000d_"/>
    <m/>
    <m/>
    <m/>
    <m/>
    <m/>
    <m/>
    <m/>
    <m/>
    <m/>
    <n v="0"/>
    <m/>
    <m/>
    <m/>
    <n v="1"/>
    <m/>
    <m/>
    <m/>
    <m/>
    <m/>
    <n v="1"/>
    <n v="0"/>
    <n v="0"/>
    <n v="1"/>
    <n v="0"/>
    <n v="0"/>
    <n v="0"/>
    <n v="0"/>
    <n v="0"/>
    <n v="1"/>
    <n v="1"/>
    <n v="0"/>
    <n v="0"/>
    <n v="0"/>
    <n v="0"/>
    <n v="0"/>
    <n v="515214"/>
    <n v="171265"/>
    <s v="FHH"/>
  </r>
  <r>
    <s v="15/5216/FUL"/>
    <x v="0"/>
    <m/>
    <d v="2016-09-08T00:00:00"/>
    <d v="2019-10-21T00:00:00"/>
    <d v="2017-11-01T00:00:00"/>
    <d v="2019-06-30T00:00:00"/>
    <x v="1"/>
    <x v="1"/>
    <m/>
    <s v="Redevelopment of the site to provide a care home, 4 supported living units and 15 affordable housing units, with associated onsite parking and external works. (This scheme is linked to application 15/5217/FUL - whereby the existing care home at Silver Bir"/>
    <s v="The Avenue Centre_x000d_1 Normansfield Avenue_x000d_Hampton Wick_x000d_Teddington_x000d_TW11 9RP_x000d_"/>
    <m/>
    <m/>
    <m/>
    <m/>
    <m/>
    <m/>
    <m/>
    <m/>
    <m/>
    <n v="0"/>
    <s v="Y"/>
    <n v="2"/>
    <n v="8"/>
    <n v="5"/>
    <m/>
    <m/>
    <m/>
    <m/>
    <n v="15"/>
    <n v="15"/>
    <n v="2"/>
    <n v="8"/>
    <n v="5"/>
    <n v="0"/>
    <n v="0"/>
    <n v="0"/>
    <n v="0"/>
    <n v="0"/>
    <n v="15"/>
    <n v="15"/>
    <n v="0"/>
    <n v="0"/>
    <n v="0"/>
    <n v="0"/>
    <n v="0"/>
    <n v="517536"/>
    <n v="170257"/>
    <s v="HWI"/>
  </r>
  <r>
    <s v="15/5217/NMA1"/>
    <x v="0"/>
    <m/>
    <d v="2019-10-11T00:00:00"/>
    <d v="2022-10-11T00:00:00"/>
    <d v="2019-10-16T00:00:00"/>
    <m/>
    <x v="0"/>
    <x v="0"/>
    <m/>
    <s v="Non-material amendment to condition U10926 (NS11 - Building Regulations) of planning permission 15/5217/FUL to allow for change in wording of condition to state:  'Prior to the commencement of works above slab level, a scheme shall be submitted to and app"/>
    <s v="Silver Birches_x000d_2 - 6 Marchmont Road_x000d_Richmond_x000d_TW10 6HH_x000d_"/>
    <m/>
    <n v="1"/>
    <m/>
    <m/>
    <m/>
    <m/>
    <m/>
    <m/>
    <m/>
    <n v="1"/>
    <m/>
    <m/>
    <n v="2"/>
    <n v="5"/>
    <m/>
    <m/>
    <n v="2"/>
    <m/>
    <m/>
    <n v="9"/>
    <n v="-1"/>
    <n v="2"/>
    <n v="5"/>
    <n v="0"/>
    <n v="0"/>
    <n v="2"/>
    <n v="0"/>
    <n v="0"/>
    <n v="8"/>
    <n v="0"/>
    <n v="8"/>
    <n v="0"/>
    <n v="0"/>
    <n v="0"/>
    <n v="0"/>
    <n v="518559"/>
    <n v="174698"/>
    <s v="SRW"/>
  </r>
  <r>
    <s v="15/5351/FUL"/>
    <x v="0"/>
    <m/>
    <d v="2017-04-06T00:00:00"/>
    <d v="2020-04-07T00:00:00"/>
    <d v="2020-02-23T00:00:00"/>
    <m/>
    <x v="0"/>
    <x v="0"/>
    <m/>
    <s v="Erection of a pair of two-bedroom, semi-detached dwellings with associated access, car turntable, parking and amenity space following the demolition of existing dwelling."/>
    <s v="11 Fifth Cross Road_x000d_Twickenham_x000d__x000d_"/>
    <m/>
    <m/>
    <m/>
    <n v="1"/>
    <m/>
    <m/>
    <m/>
    <m/>
    <m/>
    <n v="1"/>
    <m/>
    <m/>
    <n v="2"/>
    <m/>
    <m/>
    <m/>
    <m/>
    <m/>
    <m/>
    <n v="2"/>
    <n v="0"/>
    <n v="2"/>
    <n v="-1"/>
    <n v="0"/>
    <n v="0"/>
    <n v="0"/>
    <n v="0"/>
    <n v="0"/>
    <n v="1"/>
    <n v="0"/>
    <n v="1"/>
    <n v="0"/>
    <n v="0"/>
    <n v="0"/>
    <n v="0"/>
    <n v="514775"/>
    <n v="172397"/>
    <s v="WET"/>
  </r>
  <r>
    <s v="15/5369/FUL"/>
    <x v="0"/>
    <m/>
    <d v="2016-06-15T00:00:00"/>
    <d v="2019-06-17T00:00:00"/>
    <m/>
    <d v="2019-07-30T00:00:00"/>
    <x v="1"/>
    <x v="0"/>
    <m/>
    <s v="Demolition of existing bungalow and replacement dwelling house (Class C3) comprising ground and lower ground floor."/>
    <s v="65 Wensleydale Road_x000d_Hampton_x000d_TW12 2LP_x000d_"/>
    <s v="TW12 2LP"/>
    <m/>
    <m/>
    <n v="1"/>
    <m/>
    <m/>
    <m/>
    <m/>
    <m/>
    <n v="1"/>
    <m/>
    <m/>
    <m/>
    <n v="1"/>
    <m/>
    <m/>
    <m/>
    <m/>
    <m/>
    <n v="1"/>
    <n v="0"/>
    <n v="0"/>
    <n v="0"/>
    <n v="0"/>
    <n v="0"/>
    <n v="0"/>
    <n v="0"/>
    <n v="0"/>
    <n v="0"/>
    <n v="0"/>
    <n v="0"/>
    <n v="0"/>
    <n v="0"/>
    <n v="0"/>
    <n v="0"/>
    <n v="513492"/>
    <n v="170250"/>
    <s v="HTN"/>
  </r>
  <r>
    <s v="16/0058/FUL"/>
    <x v="1"/>
    <m/>
    <d v="2016-07-14T00:00:00"/>
    <d v="2019-07-14T00:00:00"/>
    <d v="2019-07-10T00:00:00"/>
    <m/>
    <x v="0"/>
    <x v="0"/>
    <m/>
    <s v="Change of use of 2nd floor and 3rd floor level from ancillary retail to nine 1 bedroom flats (C3 use) with external alterations and enclosure of walkway at 1st floor, new residential access, bin store, bicycle storage, replacement of plant, new stairs to"/>
    <s v="29 George Street_x000d_Richmond_x000d_TW9 1HY_x000d_"/>
    <m/>
    <m/>
    <m/>
    <m/>
    <m/>
    <m/>
    <m/>
    <m/>
    <m/>
    <n v="0"/>
    <m/>
    <n v="9"/>
    <m/>
    <m/>
    <m/>
    <m/>
    <m/>
    <m/>
    <m/>
    <n v="9"/>
    <n v="9"/>
    <n v="0"/>
    <n v="0"/>
    <n v="0"/>
    <n v="0"/>
    <n v="0"/>
    <n v="0"/>
    <n v="0"/>
    <n v="9"/>
    <n v="0"/>
    <n v="9"/>
    <n v="0"/>
    <n v="0"/>
    <n v="0"/>
    <n v="0"/>
    <n v="517924"/>
    <n v="174891"/>
    <s v="SRW"/>
  </r>
  <r>
    <s v="16/0234/FUL"/>
    <x v="0"/>
    <m/>
    <d v="2016-10-14T00:00:00"/>
    <d v="2019-10-14T00:00:00"/>
    <d v="2017-12-01T00:00:00"/>
    <d v="2019-07-19T00:00:00"/>
    <x v="1"/>
    <x v="0"/>
    <m/>
    <s v="Demolition of existing garage and construction of a two storey terraced house with associated landscaping, cycle store, rear car parking and access thereto."/>
    <s v="31 Poulett Gardens_x000d_Twickenham_x000d_TW1 4QS_x000d_"/>
    <s v="TW1 4QS"/>
    <m/>
    <m/>
    <m/>
    <m/>
    <m/>
    <m/>
    <m/>
    <m/>
    <n v="0"/>
    <m/>
    <m/>
    <m/>
    <m/>
    <n v="1"/>
    <m/>
    <m/>
    <m/>
    <m/>
    <n v="1"/>
    <n v="0"/>
    <n v="0"/>
    <n v="0"/>
    <n v="1"/>
    <n v="0"/>
    <n v="0"/>
    <n v="0"/>
    <n v="0"/>
    <n v="1"/>
    <n v="1"/>
    <n v="0"/>
    <n v="0"/>
    <n v="0"/>
    <n v="0"/>
    <n v="0"/>
    <n v="515988"/>
    <n v="173004"/>
    <s v="SOT"/>
  </r>
  <r>
    <s v="16/0432/FUL"/>
    <x v="0"/>
    <m/>
    <d v="2016-08-31T00:00:00"/>
    <d v="2019-08-31T00:00:00"/>
    <d v="2017-05-09T00:00:00"/>
    <m/>
    <x v="0"/>
    <x v="0"/>
    <m/>
    <s v="Demolition of existing building and erection of three storey building plus basement to provide B1 use at basement, ground floor and first floor, and one 2 bedroom apartment above at second floor level."/>
    <s v="48 Glentham Road_x000d_Barnes_x000d_London_x000d_SW13 9JJ"/>
    <m/>
    <m/>
    <m/>
    <m/>
    <m/>
    <m/>
    <m/>
    <m/>
    <m/>
    <n v="0"/>
    <m/>
    <m/>
    <n v="1"/>
    <m/>
    <m/>
    <m/>
    <m/>
    <m/>
    <m/>
    <n v="1"/>
    <n v="0"/>
    <n v="1"/>
    <n v="0"/>
    <n v="0"/>
    <n v="0"/>
    <n v="0"/>
    <n v="0"/>
    <n v="0"/>
    <n v="1"/>
    <n v="0"/>
    <n v="1"/>
    <n v="0"/>
    <n v="0"/>
    <n v="0"/>
    <n v="0"/>
    <n v="522622"/>
    <n v="177876"/>
    <s v="BAR"/>
  </r>
  <r>
    <s v="16/0510/FUL"/>
    <x v="1"/>
    <m/>
    <d v="2018-07-19T00:00:00"/>
    <d v="2021-07-19T00:00:00"/>
    <m/>
    <m/>
    <x v="2"/>
    <x v="0"/>
    <m/>
    <s v="Alterations including construction of a new rear ground floor extension and change of use to commercial space and two 2-bedroom self-contained flats."/>
    <s v="Shanklin House_x000d_70 Sheen Road_x000d_Richmond_x000d_TW9 1UF_x000d_"/>
    <s v="TW9 1UF"/>
    <m/>
    <m/>
    <m/>
    <m/>
    <m/>
    <m/>
    <m/>
    <m/>
    <n v="0"/>
    <m/>
    <m/>
    <n v="2"/>
    <m/>
    <m/>
    <m/>
    <m/>
    <m/>
    <m/>
    <n v="2"/>
    <n v="0"/>
    <n v="2"/>
    <n v="0"/>
    <n v="0"/>
    <n v="0"/>
    <n v="0"/>
    <n v="0"/>
    <n v="0"/>
    <n v="2"/>
    <n v="0"/>
    <n v="0"/>
    <n v="0.5"/>
    <n v="0.5"/>
    <n v="0.5"/>
    <n v="0.5"/>
    <n v="518392"/>
    <n v="175032"/>
    <s v="SRW"/>
  </r>
  <r>
    <s v="16/0606/FUL"/>
    <x v="3"/>
    <m/>
    <d v="2017-09-05T00:00:00"/>
    <d v="2020-09-05T00:00:00"/>
    <m/>
    <m/>
    <x v="2"/>
    <x v="0"/>
    <m/>
    <s v="Retention of former police station building with partial demolition of the rear wings of the police station and demolition of the rear garages and the construction of 28 residential units (4 x 1 bedroom, 12 x 2 bedroom, 10 x 3 bedroom and 2 x 4 bedroom) a"/>
    <s v="Police Station_x000d_60 - 68 Station Road_x000d_Hampton_x000d__x000d_"/>
    <s v="TW12 2AX"/>
    <m/>
    <m/>
    <m/>
    <m/>
    <m/>
    <m/>
    <m/>
    <m/>
    <n v="0"/>
    <m/>
    <n v="4"/>
    <n v="12"/>
    <n v="10"/>
    <n v="2"/>
    <m/>
    <m/>
    <m/>
    <m/>
    <n v="28"/>
    <n v="4"/>
    <n v="12"/>
    <n v="10"/>
    <n v="2"/>
    <n v="0"/>
    <n v="0"/>
    <n v="0"/>
    <n v="0"/>
    <n v="28"/>
    <n v="0"/>
    <n v="0"/>
    <n v="28"/>
    <n v="0"/>
    <n v="0"/>
    <n v="0"/>
    <n v="513766"/>
    <n v="169736"/>
    <s v="HTN"/>
  </r>
  <r>
    <s v="16/0647/FUL"/>
    <x v="0"/>
    <m/>
    <d v="2017-05-30T00:00:00"/>
    <d v="2021-04-16T00:00:00"/>
    <m/>
    <m/>
    <x v="2"/>
    <x v="0"/>
    <m/>
    <s v="Demolition of the existing garages and redevelopment of the site with the erection of two residential houses with associated landscaping."/>
    <s v="Garages Rear Of 8_x000d_Atbara Road_x000d_Teddington_x000d__x000d_"/>
    <s v="TW11"/>
    <m/>
    <m/>
    <m/>
    <m/>
    <m/>
    <m/>
    <m/>
    <m/>
    <n v="0"/>
    <m/>
    <m/>
    <m/>
    <n v="2"/>
    <m/>
    <m/>
    <m/>
    <m/>
    <m/>
    <n v="2"/>
    <n v="0"/>
    <n v="0"/>
    <n v="2"/>
    <n v="0"/>
    <n v="0"/>
    <n v="0"/>
    <n v="0"/>
    <n v="0"/>
    <n v="2"/>
    <n v="0"/>
    <n v="0"/>
    <n v="0.5"/>
    <n v="0.5"/>
    <n v="0.5"/>
    <n v="0.5"/>
    <n v="516905"/>
    <n v="170733"/>
    <s v="HWI"/>
  </r>
  <r>
    <s v="16/0680/FUL"/>
    <x v="4"/>
    <m/>
    <d v="2016-04-19T00:00:00"/>
    <d v="2019-04-19T00:00:00"/>
    <d v="2016-07-01T00:00:00"/>
    <m/>
    <x v="0"/>
    <x v="0"/>
    <m/>
    <s v="Part demolition of single dwelling house and formation of two semi-detached houses."/>
    <s v="2 Firs Avenue_x000d_East Sheen_x000d_London_x000d_SW14 7NZ_x000d_"/>
    <m/>
    <m/>
    <m/>
    <m/>
    <n v="1"/>
    <m/>
    <m/>
    <m/>
    <m/>
    <n v="1"/>
    <m/>
    <m/>
    <m/>
    <m/>
    <n v="2"/>
    <m/>
    <m/>
    <m/>
    <m/>
    <n v="2"/>
    <n v="0"/>
    <n v="0"/>
    <n v="0"/>
    <n v="1"/>
    <n v="0"/>
    <n v="0"/>
    <n v="0"/>
    <n v="0"/>
    <n v="1"/>
    <n v="0"/>
    <n v="1"/>
    <n v="0"/>
    <n v="0"/>
    <n v="0"/>
    <n v="0"/>
    <n v="520343"/>
    <n v="175141"/>
    <s v="EAS"/>
  </r>
  <r>
    <s v="16/1145/FUL"/>
    <x v="2"/>
    <m/>
    <d v="2016-12-15T00:00:00"/>
    <d v="2019-12-15T00:00:00"/>
    <d v="2019-02-01T00:00:00"/>
    <m/>
    <x v="0"/>
    <x v="0"/>
    <m/>
    <s v="Conversion of part lower ground floor to form 1 x 1 bed self contained flat. New external staircase to match existing"/>
    <s v="19 - 21 Lower Teddington Road_x000d_Hampton Wick_x000d__x000d_"/>
    <s v="KT1 4EU"/>
    <m/>
    <m/>
    <m/>
    <m/>
    <m/>
    <m/>
    <m/>
    <m/>
    <n v="0"/>
    <m/>
    <n v="1"/>
    <m/>
    <m/>
    <m/>
    <m/>
    <m/>
    <m/>
    <m/>
    <n v="1"/>
    <n v="1"/>
    <n v="0"/>
    <n v="0"/>
    <n v="0"/>
    <n v="0"/>
    <n v="0"/>
    <n v="0"/>
    <n v="0"/>
    <n v="1"/>
    <n v="0"/>
    <n v="1"/>
    <n v="0"/>
    <n v="0"/>
    <n v="0"/>
    <n v="0"/>
    <n v="517615"/>
    <n v="169709"/>
    <s v="HWI"/>
  </r>
  <r>
    <s v="16/1293/FUL"/>
    <x v="4"/>
    <m/>
    <d v="2017-11-20T00:00:00"/>
    <d v="2020-11-21T00:00:00"/>
    <d v="2018-02-01T00:00:00"/>
    <d v="2019-10-11T00:00:00"/>
    <x v="1"/>
    <x v="0"/>
    <m/>
    <s v="Creation of an additional floor to create 4 'car free' residential units (2 No.2 bed and 2 No.1 bed flats) and incorporate external extensions and alterations to fenestration of the building.  Provision of 6 cycle parking spaces, refuse storage for commer"/>
    <s v="111 Heath Road_x000d_Twickenham_x000d_TW1 4AH_x000d_"/>
    <s v="TW1 4AH"/>
    <m/>
    <m/>
    <m/>
    <m/>
    <m/>
    <m/>
    <m/>
    <m/>
    <n v="0"/>
    <m/>
    <n v="2"/>
    <n v="2"/>
    <m/>
    <m/>
    <m/>
    <m/>
    <m/>
    <m/>
    <n v="4"/>
    <n v="2"/>
    <n v="2"/>
    <n v="0"/>
    <n v="0"/>
    <n v="0"/>
    <n v="0"/>
    <n v="0"/>
    <n v="0"/>
    <n v="4"/>
    <n v="4"/>
    <n v="0"/>
    <n v="0"/>
    <n v="0"/>
    <n v="0"/>
    <n v="0"/>
    <n v="515764"/>
    <n v="173105"/>
    <s v="SOT"/>
  </r>
  <r>
    <s v="16/1344/FUL"/>
    <x v="1"/>
    <m/>
    <d v="2017-05-18T00:00:00"/>
    <d v="2020-05-18T00:00:00"/>
    <d v="2018-01-08T00:00:00"/>
    <d v="2019-09-03T00:00:00"/>
    <x v="1"/>
    <x v="0"/>
    <m/>
    <s v="Conversion works to lower ground floor to provide 1No 1-bedroom flat and basement storage for use ancillary to upper ground floor minicab offices.  Conversion of first floor to 2No. 1-bedroom flats (including conversion of part upper ground floor to provi"/>
    <s v="208 - 210 Amyand Park Road_x000d_Twickenham_x000d_TW1 3HY_x000d_"/>
    <s v="TW1 3HY"/>
    <m/>
    <m/>
    <m/>
    <m/>
    <m/>
    <m/>
    <m/>
    <m/>
    <n v="0"/>
    <m/>
    <n v="3"/>
    <m/>
    <m/>
    <m/>
    <m/>
    <m/>
    <m/>
    <m/>
    <n v="3"/>
    <n v="3"/>
    <n v="0"/>
    <n v="0"/>
    <n v="0"/>
    <n v="0"/>
    <n v="0"/>
    <n v="0"/>
    <n v="0"/>
    <n v="3"/>
    <n v="3"/>
    <n v="0"/>
    <n v="0"/>
    <n v="0"/>
    <n v="0"/>
    <n v="0"/>
    <n v="516815"/>
    <n v="174220"/>
    <s v="STM"/>
  </r>
  <r>
    <s v="16/1373/FUL"/>
    <x v="1"/>
    <m/>
    <d v="2016-09-19T00:00:00"/>
    <d v="2019-09-19T00:00:00"/>
    <d v="2017-11-24T00:00:00"/>
    <m/>
    <x v="0"/>
    <x v="0"/>
    <m/>
    <s v="Alterations and refurbishment to provide a single family dwelling house."/>
    <s v="17 The Green, Richmond, TW9 1PX_x000a_"/>
    <s v="TW9 1PX"/>
    <m/>
    <m/>
    <m/>
    <m/>
    <m/>
    <m/>
    <m/>
    <m/>
    <n v="0"/>
    <m/>
    <m/>
    <m/>
    <m/>
    <m/>
    <n v="1"/>
    <m/>
    <m/>
    <m/>
    <n v="1"/>
    <n v="0"/>
    <n v="0"/>
    <n v="0"/>
    <n v="0"/>
    <n v="1"/>
    <n v="0"/>
    <n v="0"/>
    <n v="0"/>
    <n v="1"/>
    <n v="0"/>
    <n v="1"/>
    <n v="0"/>
    <n v="0"/>
    <n v="0"/>
    <n v="0"/>
    <n v="517807"/>
    <n v="174892"/>
    <s v="SRW"/>
  </r>
  <r>
    <s v="16/1729/FUL"/>
    <x v="3"/>
    <m/>
    <d v="2017-01-16T00:00:00"/>
    <d v="2020-05-03T00:00:00"/>
    <d v="2018-02-01T00:00:00"/>
    <d v="2019-08-01T00:00:00"/>
    <x v="1"/>
    <x v="0"/>
    <m/>
    <s v="Refurbishment of all existing buildings on the site, including improvements to existing shop fronts, and a first floor extension, to provide a mixed use scheme comprising three retail units and four residential dwellings, incorporating off-street parking,"/>
    <s v="67 - 71 Station Road_x000d_Hampton_x000d_TW12 2BT_x000d_"/>
    <s v="TW12 2BT"/>
    <m/>
    <n v="1"/>
    <m/>
    <m/>
    <m/>
    <m/>
    <m/>
    <m/>
    <n v="1"/>
    <m/>
    <n v="2"/>
    <n v="2"/>
    <m/>
    <m/>
    <m/>
    <m/>
    <m/>
    <m/>
    <n v="4"/>
    <n v="2"/>
    <n v="1"/>
    <n v="0"/>
    <n v="0"/>
    <n v="0"/>
    <n v="0"/>
    <n v="0"/>
    <n v="0"/>
    <n v="3"/>
    <n v="3"/>
    <n v="0"/>
    <n v="0"/>
    <n v="0"/>
    <n v="0"/>
    <n v="0"/>
    <n v="513783"/>
    <n v="169643"/>
    <s v="HTN"/>
  </r>
  <r>
    <s v="16/1882/FUL"/>
    <x v="0"/>
    <m/>
    <d v="2017-05-30T00:00:00"/>
    <d v="2020-05-30T00:00:00"/>
    <d v="2019-04-01T00:00:00"/>
    <m/>
    <x v="0"/>
    <x v="0"/>
    <m/>
    <s v="Demolition of existing single dwelling and erection of a new single dwelling."/>
    <s v="9 Charlotte Road_x000d_Barnes_x000d_London_x000d_SW13 9QJ_x000d_"/>
    <s v="SW13 9QJ"/>
    <n v="1"/>
    <m/>
    <m/>
    <m/>
    <m/>
    <m/>
    <m/>
    <m/>
    <n v="1"/>
    <m/>
    <m/>
    <m/>
    <n v="1"/>
    <m/>
    <m/>
    <m/>
    <m/>
    <m/>
    <n v="1"/>
    <n v="-1"/>
    <n v="0"/>
    <n v="1"/>
    <n v="0"/>
    <n v="0"/>
    <n v="0"/>
    <n v="0"/>
    <n v="0"/>
    <n v="0"/>
    <n v="0"/>
    <n v="0"/>
    <n v="0"/>
    <n v="0"/>
    <n v="0"/>
    <n v="0"/>
    <n v="521779"/>
    <n v="176827"/>
    <s v="BAR"/>
  </r>
  <r>
    <s v="16/1903/FUL"/>
    <x v="1"/>
    <m/>
    <d v="2016-11-15T00:00:00"/>
    <d v="2020-11-01T00:00:00"/>
    <d v="2019-01-14T00:00:00"/>
    <d v="2020-05-18T00:00:00"/>
    <x v="0"/>
    <x v="0"/>
    <m/>
    <s v="Change of use from office (B1) to residential (C3), demolition and rebuild of the existing single storey rear building, basement extension to Grade II listed building in the Kew Green Conservation Area."/>
    <s v="63 Kew Green_x000d_Kew_x000d__x000d_"/>
    <m/>
    <m/>
    <m/>
    <m/>
    <m/>
    <m/>
    <m/>
    <m/>
    <m/>
    <n v="0"/>
    <m/>
    <m/>
    <n v="1"/>
    <m/>
    <m/>
    <m/>
    <m/>
    <m/>
    <m/>
    <n v="1"/>
    <n v="0"/>
    <n v="1"/>
    <n v="0"/>
    <n v="0"/>
    <n v="0"/>
    <n v="0"/>
    <n v="0"/>
    <n v="0"/>
    <n v="1"/>
    <n v="0"/>
    <n v="1"/>
    <n v="0"/>
    <n v="0"/>
    <n v="0"/>
    <n v="0"/>
    <n v="518846"/>
    <n v="177650"/>
    <s v="KWA"/>
  </r>
  <r>
    <s v="16/1935/GPD15"/>
    <x v="1"/>
    <s v="PA"/>
    <d v="2016-07-04T00:00:00"/>
    <d v="2019-07-19T00:00:00"/>
    <d v="2018-10-01T00:00:00"/>
    <d v="2019-09-30T00:00:00"/>
    <x v="1"/>
    <x v="0"/>
    <m/>
    <s v="Change of use of ground, first and second floors from B1 (a) offices - C3 residential (21 flats together with 21 off-street parking spaces, 21 cycle spaces and two bin and recycling store area)"/>
    <s v="Garrick House_x000d_161 - 163 High Street_x000d_Hampton Hill_x000d_Hampton_x000d_TW12 1NL_x000d_"/>
    <s v="TW12 1NL"/>
    <m/>
    <m/>
    <m/>
    <m/>
    <m/>
    <m/>
    <m/>
    <m/>
    <n v="0"/>
    <m/>
    <n v="12"/>
    <n v="9"/>
    <m/>
    <m/>
    <m/>
    <m/>
    <m/>
    <m/>
    <n v="21"/>
    <n v="12"/>
    <n v="9"/>
    <n v="0"/>
    <n v="0"/>
    <n v="0"/>
    <n v="0"/>
    <n v="0"/>
    <n v="0"/>
    <n v="21"/>
    <n v="21"/>
    <n v="0"/>
    <n v="0"/>
    <n v="0"/>
    <n v="0"/>
    <n v="0"/>
    <n v="514411"/>
    <n v="171129"/>
    <s v="FHH"/>
  </r>
  <r>
    <s v="16/2042/FUL"/>
    <x v="2"/>
    <m/>
    <d v="2018-10-19T00:00:00"/>
    <d v="2021-10-19T00:00:00"/>
    <d v="2019-03-01T00:00:00"/>
    <d v="2020-03-02T00:00:00"/>
    <x v="1"/>
    <x v="0"/>
    <m/>
    <s v="Part two storey part single storey rear extension; insertion of 3 rooflights to side roofslope and alterations to fenestration arrangement on all elevations to facilitate the conversion of existing dwellinghouse into four self-contained flats (2x1 bed, 2x"/>
    <s v="216 London Road_x000d_Twickenham_x000d_TW1 1EU"/>
    <s v="TW1 1EU"/>
    <m/>
    <m/>
    <m/>
    <n v="1"/>
    <m/>
    <m/>
    <m/>
    <m/>
    <n v="1"/>
    <m/>
    <n v="2"/>
    <n v="2"/>
    <m/>
    <m/>
    <m/>
    <m/>
    <m/>
    <m/>
    <n v="4"/>
    <n v="2"/>
    <n v="2"/>
    <n v="0"/>
    <n v="-1"/>
    <n v="0"/>
    <n v="0"/>
    <n v="0"/>
    <n v="0"/>
    <n v="3"/>
    <n v="3"/>
    <n v="0"/>
    <n v="0"/>
    <n v="0"/>
    <n v="0"/>
    <n v="0"/>
    <n v="516100"/>
    <n v="174435"/>
    <s v="STM"/>
  </r>
  <r>
    <s v="16/2158/FUL"/>
    <x v="2"/>
    <m/>
    <d v="2016-08-05T00:00:00"/>
    <d v="2019-08-05T00:00:00"/>
    <d v="2016-09-29T00:00:00"/>
    <d v="2020-03-31T00:00:00"/>
    <x v="1"/>
    <x v="0"/>
    <m/>
    <s v="Reversion of 2 No. dwellinghouses into a single family dwellinghouse."/>
    <s v="Ormonde Lodge_x000d_2A St Peters Road_x000d_Twickenham_x000d_TW1 1QX_x000d_"/>
    <m/>
    <m/>
    <m/>
    <m/>
    <n v="2"/>
    <m/>
    <m/>
    <m/>
    <m/>
    <n v="2"/>
    <m/>
    <m/>
    <m/>
    <m/>
    <n v="1"/>
    <m/>
    <m/>
    <m/>
    <m/>
    <n v="1"/>
    <n v="0"/>
    <n v="0"/>
    <n v="0"/>
    <n v="-1"/>
    <n v="0"/>
    <n v="0"/>
    <n v="0"/>
    <n v="0"/>
    <n v="-1"/>
    <n v="-1"/>
    <n v="0"/>
    <n v="0"/>
    <n v="0"/>
    <n v="0"/>
    <n v="0"/>
    <n v="516878"/>
    <n v="174968"/>
    <s v="STM"/>
  </r>
  <r>
    <s v="16/2288/FUL"/>
    <x v="4"/>
    <m/>
    <d v="2018-08-22T00:00:00"/>
    <d v="2021-08-22T00:00:00"/>
    <m/>
    <m/>
    <x v="2"/>
    <x v="0"/>
    <m/>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_x000d_Hampton Hill_x000d__x000d_"/>
    <s v="TW12"/>
    <n v="1"/>
    <n v="2"/>
    <m/>
    <m/>
    <m/>
    <m/>
    <m/>
    <m/>
    <n v="3"/>
    <m/>
    <n v="5"/>
    <n v="5"/>
    <m/>
    <m/>
    <m/>
    <m/>
    <m/>
    <m/>
    <n v="10"/>
    <n v="4"/>
    <n v="3"/>
    <n v="0"/>
    <n v="0"/>
    <n v="0"/>
    <n v="0"/>
    <n v="0"/>
    <n v="0"/>
    <n v="7"/>
    <n v="0"/>
    <n v="0"/>
    <n v="1.75"/>
    <n v="1.75"/>
    <n v="1.75"/>
    <n v="1.75"/>
    <n v="514440"/>
    <n v="171238"/>
    <s v="FHH"/>
  </r>
  <r>
    <s v="16/2306/FUL"/>
    <x v="2"/>
    <m/>
    <d v="2016-08-17T00:00:00"/>
    <d v="2019-08-17T00:00:00"/>
    <d v="2019-01-14T00:00:00"/>
    <m/>
    <x v="0"/>
    <x v="0"/>
    <m/>
    <s v="Conversion of the building into one family house, plus an additional apartment at basement level to the front."/>
    <s v="112 Richmond Hill_x000d_Richmond_x000d__x000d_"/>
    <m/>
    <n v="2"/>
    <n v="2"/>
    <n v="1"/>
    <m/>
    <m/>
    <m/>
    <m/>
    <m/>
    <n v="5"/>
    <m/>
    <n v="1"/>
    <m/>
    <m/>
    <n v="1"/>
    <m/>
    <m/>
    <m/>
    <m/>
    <n v="2"/>
    <n v="-1"/>
    <n v="-2"/>
    <n v="-1"/>
    <n v="1"/>
    <n v="0"/>
    <n v="0"/>
    <n v="0"/>
    <n v="0"/>
    <n v="-3"/>
    <n v="0"/>
    <n v="-3"/>
    <n v="0"/>
    <n v="0"/>
    <n v="0"/>
    <n v="0"/>
    <n v="518294"/>
    <n v="174078"/>
    <s v="HPR"/>
  </r>
  <r>
    <s v="16/2348/FUL"/>
    <x v="0"/>
    <m/>
    <d v="2016-11-30T00:00:00"/>
    <d v="2019-11-30T00:00:00"/>
    <d v="2018-04-25T00:00:00"/>
    <d v="2020-03-31T00:00:00"/>
    <x v="1"/>
    <x v="0"/>
    <m/>
    <s v="Demolition of existing sheds and construction of a single storey one bedroom dwelling."/>
    <s v="38A Pagoda Avenue_x000d_Richmond_x000d_TW9 2HF"/>
    <m/>
    <m/>
    <m/>
    <m/>
    <m/>
    <m/>
    <m/>
    <m/>
    <m/>
    <n v="0"/>
    <m/>
    <n v="1"/>
    <m/>
    <m/>
    <m/>
    <m/>
    <m/>
    <m/>
    <m/>
    <n v="1"/>
    <n v="1"/>
    <n v="0"/>
    <n v="0"/>
    <n v="0"/>
    <n v="0"/>
    <n v="0"/>
    <n v="0"/>
    <n v="0"/>
    <n v="1"/>
    <n v="1"/>
    <n v="0"/>
    <n v="0"/>
    <n v="0"/>
    <n v="0"/>
    <n v="0"/>
    <n v="518622"/>
    <n v="175641"/>
    <s v="NRW"/>
  </r>
  <r>
    <s v="16/2502/FUL"/>
    <x v="0"/>
    <m/>
    <d v="2017-03-16T00:00:00"/>
    <d v="2020-03-17T00:00:00"/>
    <d v="2018-02-01T00:00:00"/>
    <d v="2019-09-27T00:00:00"/>
    <x v="1"/>
    <x v="0"/>
    <m/>
    <s v="Demolition of existing dwelling and erection of a new six bedroom house with basement."/>
    <s v="43 Strawberry Vale_x000d_Twickenham_x000d_TW1 4RX"/>
    <m/>
    <m/>
    <m/>
    <m/>
    <n v="1"/>
    <m/>
    <m/>
    <m/>
    <m/>
    <n v="1"/>
    <m/>
    <m/>
    <m/>
    <m/>
    <m/>
    <m/>
    <n v="1"/>
    <m/>
    <m/>
    <n v="1"/>
    <n v="0"/>
    <n v="0"/>
    <n v="0"/>
    <n v="-1"/>
    <n v="0"/>
    <n v="1"/>
    <n v="0"/>
    <n v="0"/>
    <n v="0"/>
    <n v="0"/>
    <n v="0"/>
    <n v="0"/>
    <n v="0"/>
    <n v="0"/>
    <n v="0"/>
    <n v="516098"/>
    <n v="172295"/>
    <s v="SOT"/>
  </r>
  <r>
    <s v="16/2537/FUL"/>
    <x v="0"/>
    <m/>
    <d v="2017-11-02T00:00:00"/>
    <d v="2022-04-03T00:00:00"/>
    <m/>
    <m/>
    <x v="2"/>
    <x v="0"/>
    <m/>
    <s v="Demolition of the existing building, and redevelopment of the site for 8 residential units (1 x 1 bed, 7 x 2 bed units) with associated car and cycle parking, amenity space, refuse and recycling storage."/>
    <s v="1D Becketts Place_x000d_Hampton Wick_x000d__x000d_"/>
    <s v="KT1 4EW"/>
    <n v="3"/>
    <m/>
    <m/>
    <m/>
    <m/>
    <m/>
    <m/>
    <m/>
    <n v="3"/>
    <m/>
    <n v="1"/>
    <n v="7"/>
    <m/>
    <m/>
    <m/>
    <m/>
    <m/>
    <m/>
    <n v="8"/>
    <n v="-2"/>
    <n v="7"/>
    <n v="0"/>
    <n v="0"/>
    <n v="0"/>
    <n v="0"/>
    <n v="0"/>
    <n v="0"/>
    <n v="5"/>
    <n v="0"/>
    <n v="0"/>
    <n v="1.25"/>
    <n v="1.25"/>
    <n v="1.25"/>
    <n v="1.25"/>
    <n v="517622"/>
    <n v="169605"/>
    <s v="HWI"/>
  </r>
  <r>
    <s v="16/2637/FUL"/>
    <x v="0"/>
    <m/>
    <d v="2017-03-07T00:00:00"/>
    <d v="2020-03-07T00:00:00"/>
    <d v="2017-05-10T00:00:00"/>
    <d v="2020-07-31T00:00:00"/>
    <x v="0"/>
    <x v="0"/>
    <m/>
    <s v="Demolition of the existing building and the erection of new two-storey house, with a basement and front and rear light wells and a rear dormer._x000d__x000d_"/>
    <s v="9 Belgrave Road_x000d_Barnes_x000d_London_x000d_SW13 9NS_x000d_"/>
    <m/>
    <m/>
    <m/>
    <m/>
    <n v="1"/>
    <m/>
    <m/>
    <m/>
    <m/>
    <n v="1"/>
    <m/>
    <m/>
    <m/>
    <m/>
    <n v="1"/>
    <m/>
    <m/>
    <m/>
    <m/>
    <n v="1"/>
    <n v="0"/>
    <n v="0"/>
    <n v="0"/>
    <n v="0"/>
    <n v="0"/>
    <n v="0"/>
    <n v="0"/>
    <n v="0"/>
    <n v="0"/>
    <n v="0"/>
    <n v="0"/>
    <n v="0"/>
    <n v="0"/>
    <n v="0"/>
    <n v="0"/>
    <n v="521872"/>
    <n v="177181"/>
    <s v="BAR"/>
  </r>
  <r>
    <s v="16/2647/FUL"/>
    <x v="0"/>
    <m/>
    <d v="2017-10-10T00:00:00"/>
    <d v="2020-10-10T00:00:00"/>
    <d v="2019-12-02T00:00:00"/>
    <m/>
    <x v="0"/>
    <x v="2"/>
    <m/>
    <s v="Demolition of the existing office (B1a) building (395 sq.m) and the erection a part five / part six-storey mixed-use building comprisnig a ground floor office / commercial unit (300 sq.m) and 22 (11 x 1 and 11 x 2 bed) affordable 'shared ownership' apartm"/>
    <s v="2 High Street_x000d_Teddington_x000d_TW11 8EW_x000d_"/>
    <s v="TW11 8EW"/>
    <m/>
    <m/>
    <m/>
    <m/>
    <m/>
    <m/>
    <m/>
    <m/>
    <n v="0"/>
    <s v="Y"/>
    <n v="11"/>
    <n v="11"/>
    <m/>
    <m/>
    <m/>
    <m/>
    <m/>
    <n v="22"/>
    <n v="22"/>
    <n v="11"/>
    <n v="11"/>
    <n v="0"/>
    <n v="0"/>
    <n v="0"/>
    <n v="0"/>
    <n v="0"/>
    <n v="0"/>
    <n v="22"/>
    <n v="0"/>
    <n v="0"/>
    <n v="22"/>
    <n v="0"/>
    <n v="0"/>
    <n v="0"/>
    <n v="515918"/>
    <n v="171031"/>
    <s v="TED"/>
  </r>
  <r>
    <s v="16/2704/FUL"/>
    <x v="0"/>
    <m/>
    <d v="2018-01-25T00:00:00"/>
    <d v="2021-01-25T00:00:00"/>
    <m/>
    <m/>
    <x v="2"/>
    <x v="0"/>
    <m/>
    <s v="Demolition of existing dwelling and erection of a replacement dwelling."/>
    <s v="3 Berwyn Road_x000d_Richmond_x000d_TW10 5BP_x000d_"/>
    <s v="TW10 5BP"/>
    <m/>
    <m/>
    <m/>
    <n v="1"/>
    <m/>
    <m/>
    <m/>
    <m/>
    <n v="1"/>
    <m/>
    <m/>
    <m/>
    <m/>
    <m/>
    <n v="1"/>
    <m/>
    <m/>
    <m/>
    <n v="1"/>
    <n v="0"/>
    <n v="0"/>
    <n v="0"/>
    <n v="-1"/>
    <n v="1"/>
    <n v="0"/>
    <n v="0"/>
    <n v="0"/>
    <n v="0"/>
    <n v="0"/>
    <n v="0"/>
    <n v="0"/>
    <n v="0"/>
    <n v="0"/>
    <n v="0"/>
    <n v="519633"/>
    <n v="174966"/>
    <s v="SRW"/>
  </r>
  <r>
    <s v="16/2709/FUL"/>
    <x v="0"/>
    <m/>
    <d v="2017-04-10T00:00:00"/>
    <d v="2020-04-10T00:00:00"/>
    <d v="2020-03-22T00:00:00"/>
    <m/>
    <x v="0"/>
    <x v="0"/>
    <m/>
    <s v="Demolition of the existing building and the erection of two new two-storey houses, one with a basement and side lightwells and the other with a basement with rear lightwell and rear dormer."/>
    <s v="29 Howsman Road_x000d_Barnes_x000d_London_x000d_SW13 9AW_x000d_"/>
    <s v="SW13 9AW"/>
    <n v="2"/>
    <m/>
    <m/>
    <m/>
    <m/>
    <m/>
    <m/>
    <m/>
    <n v="2"/>
    <m/>
    <m/>
    <n v="2"/>
    <m/>
    <m/>
    <m/>
    <m/>
    <m/>
    <m/>
    <n v="2"/>
    <n v="-2"/>
    <n v="2"/>
    <n v="0"/>
    <n v="0"/>
    <n v="0"/>
    <n v="0"/>
    <n v="0"/>
    <n v="0"/>
    <n v="0"/>
    <n v="0"/>
    <n v="0"/>
    <n v="0"/>
    <n v="0"/>
    <n v="0"/>
    <n v="0"/>
    <n v="522192"/>
    <n v="177628"/>
    <s v="BAR"/>
  </r>
  <r>
    <s v="16/2736/FUL"/>
    <x v="0"/>
    <m/>
    <d v="2017-05-26T00:00:00"/>
    <d v="2020-05-26T00:00:00"/>
    <m/>
    <m/>
    <x v="2"/>
    <x v="0"/>
    <m/>
    <s v="Demolition of existing detached dwelling and construction of new 4 bed house."/>
    <s v="Downlands_x000d_Petersham Close_x000d_Petersham_x000d_Richmond_x000d_TW10 7DZ_x000d_"/>
    <s v="TW10 7DZ"/>
    <m/>
    <m/>
    <m/>
    <n v="1"/>
    <m/>
    <m/>
    <m/>
    <m/>
    <n v="1"/>
    <m/>
    <m/>
    <m/>
    <m/>
    <m/>
    <n v="1"/>
    <m/>
    <m/>
    <m/>
    <n v="1"/>
    <n v="0"/>
    <n v="0"/>
    <n v="0"/>
    <n v="-1"/>
    <n v="1"/>
    <n v="0"/>
    <n v="0"/>
    <n v="0"/>
    <n v="0"/>
    <n v="0"/>
    <n v="0"/>
    <n v="0"/>
    <n v="0"/>
    <n v="0"/>
    <n v="0"/>
    <n v="517972"/>
    <n v="172874"/>
    <s v="HPR"/>
  </r>
  <r>
    <s v="16/2822/FUL"/>
    <x v="4"/>
    <m/>
    <d v="2017-05-11T00:00:00"/>
    <d v="2020-05-11T00:00:00"/>
    <m/>
    <m/>
    <x v="2"/>
    <x v="0"/>
    <m/>
    <s v="Half hip to gable roof extension, enlargement of existing dormer roof extension, erection of an additional dormer roof extension on rear roof slope and alteration to roof of single storey rear extension to provide a roof terrace to faciltate the conversion of existing dwellinghouse to 3No. self-contained residential flats (1 x 3 bedroom, 1 x 2 bed and 1 x 1 bed) and associated hard and soft landscaping, cycle  and refuse and off-street parking."/>
    <s v="48 Sixth Cross Road Twickenham TW2 5PD"/>
    <m/>
    <m/>
    <m/>
    <m/>
    <m/>
    <m/>
    <m/>
    <n v="1"/>
    <m/>
    <n v="1"/>
    <m/>
    <n v="1"/>
    <n v="1"/>
    <n v="1"/>
    <m/>
    <m/>
    <m/>
    <m/>
    <m/>
    <n v="3"/>
    <n v="1"/>
    <n v="1"/>
    <n v="1"/>
    <n v="0"/>
    <n v="0"/>
    <n v="0"/>
    <n v="-1"/>
    <n v="0"/>
    <n v="2"/>
    <n v="0"/>
    <n v="0"/>
    <n v="0.5"/>
    <n v="0.5"/>
    <n v="0.5"/>
    <n v="0.5"/>
    <n v="514331"/>
    <n v="172184"/>
    <s v="WET"/>
  </r>
  <r>
    <s v="16/2975/GPD15"/>
    <x v="1"/>
    <s v="PA"/>
    <d v="2016-09-14T00:00:00"/>
    <d v="2019-09-14T00:00:00"/>
    <d v="2019-01-09T00:00:00"/>
    <d v="2019-12-23T00:00:00"/>
    <x v="1"/>
    <x v="0"/>
    <m/>
    <s v="Change of use of vacant offices (B1) to residential use (C3) comprising 2 bed flat on 1st floor and 1 bed flat on second floor."/>
    <s v="First And Second Floors_x000d_46 King Street_x000d_Twickenham_x000d_TW1 3SH_x000d_"/>
    <s v="TW1 3SH"/>
    <m/>
    <m/>
    <m/>
    <m/>
    <m/>
    <m/>
    <m/>
    <m/>
    <n v="0"/>
    <m/>
    <n v="1"/>
    <n v="1"/>
    <m/>
    <m/>
    <m/>
    <m/>
    <m/>
    <m/>
    <n v="2"/>
    <n v="1"/>
    <n v="1"/>
    <n v="0"/>
    <n v="0"/>
    <n v="0"/>
    <n v="0"/>
    <n v="0"/>
    <n v="0"/>
    <n v="2"/>
    <n v="2"/>
    <n v="0"/>
    <n v="0"/>
    <n v="0"/>
    <n v="0"/>
    <n v="0"/>
    <n v="516167"/>
    <n v="173210"/>
    <s v="TWR"/>
  </r>
  <r>
    <s v="16/3210/GPD15"/>
    <x v="1"/>
    <s v="PA"/>
    <d v="2016-09-30T00:00:00"/>
    <d v="2019-09-30T00:00:00"/>
    <d v="2019-04-02T00:00:00"/>
    <d v="2020-02-11T00:00:00"/>
    <x v="1"/>
    <x v="0"/>
    <m/>
    <s v="Change of use from B1 (Office) to C3 (Residential) comprising 4 x 1 bedroom flats."/>
    <s v="123 High Street_x000d_Whitton_x000d_Twickenham_x000d_TW2 7LQ_x000d_"/>
    <s v="-"/>
    <m/>
    <m/>
    <m/>
    <m/>
    <m/>
    <m/>
    <m/>
    <m/>
    <n v="0"/>
    <m/>
    <n v="4"/>
    <m/>
    <m/>
    <m/>
    <m/>
    <m/>
    <m/>
    <m/>
    <n v="4"/>
    <n v="4"/>
    <n v="0"/>
    <n v="0"/>
    <n v="0"/>
    <n v="0"/>
    <n v="0"/>
    <n v="0"/>
    <n v="0"/>
    <n v="4"/>
    <n v="4"/>
    <n v="0"/>
    <n v="0"/>
    <n v="0"/>
    <n v="0"/>
    <n v="0"/>
    <n v="514223"/>
    <n v="173584"/>
    <s v="WHI"/>
  </r>
  <r>
    <s v="16/3247/FUL"/>
    <x v="0"/>
    <m/>
    <d v="2017-07-14T00:00:00"/>
    <d v="2020-10-31T00:00:00"/>
    <d v="2018-10-01T00:00:00"/>
    <d v="2020-01-21T00:00:00"/>
    <x v="1"/>
    <x v="0"/>
    <m/>
    <s v="Demolition of the existing detached bungalow, garage, shed and greenhouse to allow for construction of 2x two storey 4 bedroom semi-detached houses with accommodation in the roof with associated boundary treatment, cycle and car parking and hard and soft"/>
    <s v="738 Hanworth Road_x000d_Whitton_x000d_Hounslow_x000d_TW4 5NT_x000d_"/>
    <s v="TW4 5NT"/>
    <m/>
    <m/>
    <n v="1"/>
    <m/>
    <m/>
    <m/>
    <m/>
    <m/>
    <n v="1"/>
    <m/>
    <m/>
    <m/>
    <m/>
    <n v="2"/>
    <m/>
    <m/>
    <m/>
    <m/>
    <n v="2"/>
    <n v="0"/>
    <n v="0"/>
    <n v="-1"/>
    <n v="2"/>
    <n v="0"/>
    <n v="0"/>
    <n v="0"/>
    <n v="0"/>
    <n v="1"/>
    <n v="1"/>
    <n v="0"/>
    <n v="0"/>
    <n v="0"/>
    <n v="0"/>
    <n v="0"/>
    <n v="512538"/>
    <n v="173280"/>
    <s v="HEA"/>
  </r>
  <r>
    <s v="16/3293/RES"/>
    <x v="0"/>
    <m/>
    <d v="2016-11-03T00:00:00"/>
    <d v="2019-11-03T00:00:00"/>
    <d v="2017-03-13T00:00:00"/>
    <m/>
    <x v="0"/>
    <x v="1"/>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
    <n v="11"/>
    <n v="5"/>
    <n v="3"/>
    <m/>
    <m/>
    <m/>
    <n v="27"/>
    <n v="22"/>
    <n v="3"/>
    <n v="11"/>
    <n v="5"/>
    <n v="3"/>
    <n v="0"/>
    <n v="0"/>
    <n v="0"/>
    <n v="0"/>
    <n v="22"/>
    <n v="0"/>
    <n v="0"/>
    <n v="0"/>
    <n v="11"/>
    <n v="11"/>
    <n v="0"/>
    <n v="515304"/>
    <n v="173889"/>
    <s v="STM"/>
  </r>
  <r>
    <s v="16/3293/RES"/>
    <x v="0"/>
    <m/>
    <d v="2016-11-03T00:00:00"/>
    <d v="2019-11-03T00:00:00"/>
    <d v="2017-03-13T00:00:00"/>
    <m/>
    <x v="0"/>
    <x v="0"/>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8"/>
    <n v="59"/>
    <n v="31"/>
    <n v="18"/>
    <m/>
    <m/>
    <m/>
    <n v="27"/>
    <n v="146"/>
    <n v="38"/>
    <n v="59"/>
    <n v="31"/>
    <n v="18"/>
    <n v="0"/>
    <n v="0"/>
    <n v="0"/>
    <n v="0"/>
    <n v="146"/>
    <n v="0"/>
    <n v="0"/>
    <n v="0"/>
    <n v="73"/>
    <n v="73"/>
    <n v="0"/>
    <n v="515304"/>
    <n v="173889"/>
    <s v="STM"/>
  </r>
  <r>
    <s v="16/3293/RES"/>
    <x v="0"/>
    <m/>
    <d v="2016-11-03T00:00:00"/>
    <d v="2019-11-03T00:00:00"/>
    <d v="2017-03-13T00:00:00"/>
    <m/>
    <x v="0"/>
    <x v="2"/>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4"/>
    <n v="1"/>
    <m/>
    <m/>
    <m/>
    <m/>
    <m/>
    <n v="27"/>
    <n v="5"/>
    <n v="4"/>
    <n v="1"/>
    <n v="0"/>
    <n v="0"/>
    <n v="0"/>
    <n v="0"/>
    <n v="0"/>
    <n v="0"/>
    <n v="5"/>
    <n v="0"/>
    <n v="0"/>
    <n v="0"/>
    <n v="2.5"/>
    <n v="2.5"/>
    <n v="0"/>
    <n v="515304"/>
    <n v="173889"/>
    <s v="STM"/>
  </r>
  <r>
    <s v="16/3450/FUL"/>
    <x v="0"/>
    <m/>
    <d v="2017-10-16T00:00:00"/>
    <d v="2020-10-16T00:00:00"/>
    <d v="2018-09-03T00:00:00"/>
    <m/>
    <x v="0"/>
    <x v="0"/>
    <m/>
    <s v="Demolition of existing buildings and removal of advertising hoardings. Resiting of existing recycling bins. Erection of a part 3 storey part 4 storey building with commercial use (Flexible Use Class A1, A2 and/or B1a) on the ground floor with 9 flats (4 x"/>
    <s v="Land At_x000d_149 - 151 Heath Road_x000d_Twickenham_x000d__x000d_"/>
    <s v="TW1 4BH"/>
    <m/>
    <m/>
    <m/>
    <m/>
    <m/>
    <m/>
    <m/>
    <m/>
    <n v="0"/>
    <m/>
    <n v="8"/>
    <n v="1"/>
    <m/>
    <m/>
    <m/>
    <m/>
    <m/>
    <m/>
    <n v="9"/>
    <n v="8"/>
    <n v="1"/>
    <n v="0"/>
    <n v="0"/>
    <n v="0"/>
    <n v="0"/>
    <n v="0"/>
    <n v="0"/>
    <n v="9"/>
    <n v="0"/>
    <n v="9"/>
    <n v="0"/>
    <n v="0"/>
    <n v="0"/>
    <n v="0"/>
    <n v="515669"/>
    <n v="173102"/>
    <s v="SOT"/>
  </r>
  <r>
    <s v="16/3485/FUL"/>
    <x v="2"/>
    <m/>
    <d v="2017-10-30T00:00:00"/>
    <d v="2020-10-30T00:00:00"/>
    <m/>
    <d v="2019-07-01T00:00:00"/>
    <x v="1"/>
    <x v="0"/>
    <m/>
    <s v="Conversion of number 11 Upper Lodge Mews and number 12 Upper Lodge Mews into one dwelling house with internal refurbishment."/>
    <s v="11 And 12 Upper Lodge Mews_x000d_Bushy Park_x000d_Hampton Hill_x000d__x000d_"/>
    <s v="TW12"/>
    <m/>
    <m/>
    <n v="2"/>
    <m/>
    <m/>
    <m/>
    <m/>
    <m/>
    <n v="2"/>
    <m/>
    <m/>
    <m/>
    <m/>
    <n v="1"/>
    <m/>
    <m/>
    <m/>
    <m/>
    <n v="1"/>
    <n v="0"/>
    <n v="0"/>
    <n v="-2"/>
    <n v="1"/>
    <n v="0"/>
    <n v="0"/>
    <n v="0"/>
    <n v="0"/>
    <n v="-1"/>
    <n v="-1"/>
    <n v="0"/>
    <n v="0"/>
    <n v="0"/>
    <n v="0"/>
    <n v="0"/>
    <n v="514501"/>
    <n v="170687"/>
    <s v="FHH"/>
  </r>
  <r>
    <s v="16/3506/FUL"/>
    <x v="0"/>
    <m/>
    <d v="2018-10-11T00:00:00"/>
    <d v="2021-10-11T00:00:00"/>
    <m/>
    <d v="2019-10-14T00:00:00"/>
    <x v="0"/>
    <x v="1"/>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19"/>
    <m/>
    <m/>
    <m/>
    <m/>
    <m/>
    <m/>
    <m/>
    <n v="19"/>
    <n v="19"/>
    <n v="0"/>
    <n v="0"/>
    <n v="0"/>
    <n v="0"/>
    <n v="0"/>
    <n v="0"/>
    <n v="0"/>
    <n v="19"/>
    <n v="0"/>
    <n v="19"/>
    <n v="0"/>
    <n v="0"/>
    <n v="0"/>
    <n v="0"/>
    <n v="513257"/>
    <n v="174057"/>
    <s v="WHI"/>
  </r>
  <r>
    <s v="16/3506/FUL"/>
    <x v="0"/>
    <m/>
    <d v="2018-10-11T00:00:00"/>
    <d v="2021-10-11T00:00:00"/>
    <m/>
    <d v="2019-10-14T00:00:00"/>
    <x v="0"/>
    <x v="2"/>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5"/>
    <m/>
    <m/>
    <m/>
    <m/>
    <m/>
    <m/>
    <m/>
    <n v="5"/>
    <n v="5"/>
    <n v="0"/>
    <n v="0"/>
    <n v="0"/>
    <n v="0"/>
    <n v="0"/>
    <n v="0"/>
    <n v="0"/>
    <n v="5"/>
    <n v="0"/>
    <n v="5"/>
    <n v="0"/>
    <n v="0"/>
    <n v="0"/>
    <n v="0"/>
    <n v="513257"/>
    <n v="174057"/>
    <s v="WHI"/>
  </r>
  <r>
    <s v="16/3506/FUL"/>
    <x v="0"/>
    <m/>
    <d v="2018-10-11T00:00:00"/>
    <d v="2021-10-11T00:00:00"/>
    <m/>
    <d v="2019-10-14T00:00:00"/>
    <x v="0"/>
    <x v="3"/>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29"/>
    <n v="1"/>
    <n v="0"/>
    <n v="0"/>
    <m/>
    <m/>
    <m/>
    <m/>
    <n v="30"/>
    <s v="Y"/>
    <n v="0"/>
    <m/>
    <m/>
    <m/>
    <m/>
    <m/>
    <m/>
    <m/>
    <n v="0"/>
    <n v="-29"/>
    <n v="-1"/>
    <n v="0"/>
    <n v="0"/>
    <n v="0"/>
    <n v="0"/>
    <n v="0"/>
    <n v="0"/>
    <n v="-30"/>
    <n v="0"/>
    <n v="-30"/>
    <n v="0"/>
    <n v="0"/>
    <n v="0"/>
    <n v="0"/>
    <n v="513257"/>
    <n v="174057"/>
    <s v="WHI"/>
  </r>
  <r>
    <s v="16/3552/FUL"/>
    <x v="3"/>
    <m/>
    <d v="2018-04-24T00:00:00"/>
    <d v="2021-04-24T00:00:00"/>
    <d v="2018-04-25T00:00:00"/>
    <d v="2020-03-30T00:00:00"/>
    <x v="1"/>
    <x v="0"/>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0"/>
    <n v="11"/>
    <n v="0"/>
    <n v="0"/>
    <m/>
    <m/>
    <m/>
    <m/>
    <n v="11"/>
    <n v="0"/>
    <n v="11"/>
    <n v="0"/>
    <n v="0"/>
    <n v="0"/>
    <n v="0"/>
    <n v="0"/>
    <n v="0"/>
    <n v="11"/>
    <n v="11"/>
    <n v="0"/>
    <n v="0"/>
    <n v="0"/>
    <n v="0"/>
    <n v="0"/>
    <n v="517752"/>
    <n v="172177"/>
    <s v="HPR"/>
  </r>
  <r>
    <s v="16/3552/FUL"/>
    <x v="3"/>
    <m/>
    <d v="2018-04-24T00:00:00"/>
    <d v="2021-04-24T00:00:00"/>
    <d v="2018-04-25T00:00:00"/>
    <m/>
    <x v="0"/>
    <x v="0"/>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1"/>
    <n v="9"/>
    <n v="1"/>
    <n v="1"/>
    <m/>
    <m/>
    <m/>
    <m/>
    <n v="12"/>
    <n v="1"/>
    <n v="9"/>
    <n v="1"/>
    <n v="1"/>
    <n v="0"/>
    <n v="0"/>
    <n v="0"/>
    <n v="0"/>
    <n v="12"/>
    <n v="0"/>
    <n v="6"/>
    <n v="6"/>
    <n v="0"/>
    <n v="0"/>
    <n v="0"/>
    <n v="517752"/>
    <n v="172177"/>
    <s v="HPR"/>
  </r>
  <r>
    <s v="16/3625/FUL"/>
    <x v="0"/>
    <m/>
    <d v="2017-11-30T00:00:00"/>
    <d v="2020-11-30T00:00:00"/>
    <d v="2018-09-01T00:00:00"/>
    <m/>
    <x v="0"/>
    <x v="0"/>
    <m/>
    <s v="Demolition of existing car repair workshop and replacement with 1 no. ground floor B1(a) commercial unit and 1 no. 2 bed residential unit with associated landscaping, car and cycle parking."/>
    <s v="65 Holly Road_x000d_Twickenham_x000d_TW1 4HF_x000d_"/>
    <s v="TW1 4HF"/>
    <m/>
    <m/>
    <m/>
    <m/>
    <m/>
    <m/>
    <m/>
    <m/>
    <n v="0"/>
    <m/>
    <m/>
    <n v="1"/>
    <m/>
    <m/>
    <m/>
    <m/>
    <m/>
    <m/>
    <n v="1"/>
    <n v="0"/>
    <n v="1"/>
    <n v="0"/>
    <n v="0"/>
    <n v="0"/>
    <n v="0"/>
    <n v="0"/>
    <n v="0"/>
    <n v="1"/>
    <n v="0"/>
    <n v="1"/>
    <n v="0"/>
    <n v="0"/>
    <n v="0"/>
    <n v="0"/>
    <n v="516115"/>
    <n v="173199"/>
    <s v="TWR"/>
  </r>
  <r>
    <s v="16/3685/FUL"/>
    <x v="3"/>
    <m/>
    <d v="2016-11-16T00:00:00"/>
    <d v="2021-02-15T00:00:00"/>
    <m/>
    <d v="2019-08-31T00:00:00"/>
    <x v="1"/>
    <x v="0"/>
    <m/>
    <s v="Demolition of existing garage. Alterations to main entrance, installation of ramp, loft conversion comprising hip to gable roof extension to rear roof slope, dormer on side roof slope, enlargement of single storey rear extension and two storey side extens"/>
    <s v="11 Tayben Avenue_x000d_Twickenham_x000d_TW2 7RA"/>
    <s v="TW2 7RA"/>
    <m/>
    <m/>
    <n v="1"/>
    <m/>
    <m/>
    <m/>
    <m/>
    <m/>
    <n v="1"/>
    <m/>
    <m/>
    <n v="2"/>
    <m/>
    <m/>
    <m/>
    <m/>
    <m/>
    <m/>
    <n v="2"/>
    <n v="0"/>
    <n v="2"/>
    <n v="-1"/>
    <n v="0"/>
    <n v="0"/>
    <n v="0"/>
    <n v="0"/>
    <n v="0"/>
    <n v="1"/>
    <n v="1"/>
    <n v="0"/>
    <n v="0"/>
    <n v="0"/>
    <n v="0"/>
    <n v="0"/>
    <n v="515385"/>
    <n v="174051"/>
    <s v="STM"/>
  </r>
  <r>
    <s v="16/3961/FUL"/>
    <x v="0"/>
    <m/>
    <d v="2017-02-20T00:00:00"/>
    <d v="2020-08-10T00:00:00"/>
    <d v="2019-01-14T00:00:00"/>
    <m/>
    <x v="0"/>
    <x v="0"/>
    <m/>
    <s v="Demolition of rear stock room and yard to create a 2 bedroom dwelling over 2 floors with one integral parking space at ground level."/>
    <s v="8 Barnes High Street_x000d_Barnes_x000d_London_x000d_SW13 9LW_x000d_"/>
    <s v="SW13 9LW"/>
    <m/>
    <m/>
    <m/>
    <m/>
    <m/>
    <m/>
    <m/>
    <m/>
    <n v="0"/>
    <m/>
    <m/>
    <n v="1"/>
    <m/>
    <m/>
    <m/>
    <m/>
    <m/>
    <m/>
    <n v="1"/>
    <n v="0"/>
    <n v="1"/>
    <n v="0"/>
    <n v="0"/>
    <n v="0"/>
    <n v="0"/>
    <n v="0"/>
    <n v="0"/>
    <n v="1"/>
    <n v="0"/>
    <n v="1"/>
    <n v="0"/>
    <n v="0"/>
    <n v="0"/>
    <n v="0"/>
    <n v="521729"/>
    <n v="176400"/>
    <s v="MBC"/>
  </r>
  <r>
    <s v="16/4127/FUL"/>
    <x v="2"/>
    <m/>
    <d v="2017-12-04T00:00:00"/>
    <d v="2021-01-30T00:00:00"/>
    <d v="2019-03-01T00:00:00"/>
    <m/>
    <x v="0"/>
    <x v="0"/>
    <m/>
    <s v="Conversion of property into two residential units (1 x 2 bed house and 1 x 3 bed house) with associated alterations to fenestration arrangements; Levelling of ground level; new canopy structure to east elevation and enlargement of rear terrace at ground l"/>
    <s v="Weir Cottage_x000d_5 Broom Road_x000d_Teddington_x000d__x000d_"/>
    <s v="TW11 9NR"/>
    <m/>
    <m/>
    <m/>
    <m/>
    <n v="1"/>
    <m/>
    <m/>
    <m/>
    <n v="1"/>
    <m/>
    <m/>
    <n v="1"/>
    <n v="1"/>
    <m/>
    <m/>
    <m/>
    <m/>
    <m/>
    <n v="2"/>
    <n v="0"/>
    <n v="1"/>
    <n v="1"/>
    <n v="0"/>
    <n v="-1"/>
    <n v="0"/>
    <n v="0"/>
    <n v="0"/>
    <n v="1"/>
    <n v="0"/>
    <n v="1"/>
    <n v="0"/>
    <n v="0"/>
    <n v="0"/>
    <n v="0"/>
    <n v="516719"/>
    <n v="171329"/>
    <s v="TED"/>
  </r>
  <r>
    <s v="16/4193/FUL"/>
    <x v="0"/>
    <m/>
    <d v="2017-07-19T00:00:00"/>
    <d v="2020-07-19T00:00:00"/>
    <m/>
    <d v="2019-11-13T00:00:00"/>
    <x v="1"/>
    <x v="0"/>
    <m/>
    <s v="Demolition of existing two-storey house and erection of replacement two-storey new build house with accommodation in roof space, associated parking and landscaping."/>
    <s v="12 Broad Lane_x000d_Hampton_x000d_TW12 3AW"/>
    <s v="TW12 3AW"/>
    <m/>
    <m/>
    <m/>
    <n v="1"/>
    <m/>
    <m/>
    <m/>
    <m/>
    <n v="1"/>
    <m/>
    <m/>
    <m/>
    <m/>
    <n v="1"/>
    <m/>
    <m/>
    <m/>
    <m/>
    <n v="1"/>
    <n v="0"/>
    <n v="0"/>
    <n v="0"/>
    <n v="0"/>
    <n v="0"/>
    <n v="0"/>
    <n v="0"/>
    <n v="0"/>
    <n v="0"/>
    <n v="0"/>
    <n v="0"/>
    <n v="0"/>
    <n v="0"/>
    <n v="0"/>
    <n v="0"/>
    <n v="513706"/>
    <n v="170624"/>
    <s v="HNN"/>
  </r>
  <r>
    <s v="16/4384/FUL"/>
    <x v="0"/>
    <m/>
    <d v="2017-10-27T00:00:00"/>
    <d v="2020-10-27T00:00:00"/>
    <m/>
    <m/>
    <x v="2"/>
    <x v="0"/>
    <m/>
    <s v="Demolition of the existing garage and erection of a new partially sunken one-bedroom, single-storey dwelling, and provision of a new boundary wall and entrance gate."/>
    <s v="Land Junction Of North Worple Way And Wrights Walk Rear Of 31 Alder Road, Mortlake"/>
    <s v="SW14"/>
    <m/>
    <m/>
    <m/>
    <m/>
    <m/>
    <m/>
    <m/>
    <m/>
    <n v="0"/>
    <m/>
    <n v="1"/>
    <m/>
    <m/>
    <m/>
    <m/>
    <m/>
    <m/>
    <m/>
    <n v="1"/>
    <n v="1"/>
    <n v="0"/>
    <n v="0"/>
    <n v="0"/>
    <n v="0"/>
    <n v="0"/>
    <n v="0"/>
    <n v="0"/>
    <n v="1"/>
    <n v="0"/>
    <n v="0"/>
    <n v="0.25"/>
    <n v="0.25"/>
    <n v="0.25"/>
    <n v="0.25"/>
    <n v="520624"/>
    <n v="175780"/>
    <s v="MBC"/>
  </r>
  <r>
    <s v="16/4405/FUL"/>
    <x v="0"/>
    <m/>
    <d v="2017-03-27T00:00:00"/>
    <d v="2020-03-27T00:00:00"/>
    <d v="2017-09-01T00:00:00"/>
    <m/>
    <x v="0"/>
    <x v="0"/>
    <m/>
    <s v="Demolition of an existing 3 bedroom bungalow and erection of a new 4 bedroom two storey dwelling (including loft accommodation) with associated landscaping works)."/>
    <s v="46 Sixth Cross Road_x000d_Twickenham_x000d_TW2 5PB_x000d_"/>
    <s v="TW2 5PB"/>
    <m/>
    <m/>
    <n v="1"/>
    <m/>
    <m/>
    <m/>
    <m/>
    <m/>
    <n v="1"/>
    <m/>
    <m/>
    <m/>
    <m/>
    <n v="1"/>
    <m/>
    <m/>
    <m/>
    <n v="0"/>
    <n v="1"/>
    <n v="0"/>
    <n v="0"/>
    <n v="-1"/>
    <n v="1"/>
    <n v="0"/>
    <n v="0"/>
    <n v="0"/>
    <n v="0"/>
    <n v="0"/>
    <n v="0"/>
    <n v="0"/>
    <n v="0"/>
    <n v="0"/>
    <n v="0"/>
    <n v="0"/>
    <n v="514468"/>
    <n v="172144"/>
    <s v="WET"/>
  </r>
  <r>
    <s v="16/4553/FUL"/>
    <x v="0"/>
    <m/>
    <d v="2018-05-31T00:00:00"/>
    <d v="2021-05-31T00:00:00"/>
    <m/>
    <m/>
    <x v="2"/>
    <x v="0"/>
    <m/>
    <s v="Demolition of existing buildings on site and erection 2 buildings (two to four-storeys in height), set around outer and inner landscaped courtyards, comprising of 6 townhouses, 35 flats and two commercial units on the High Street frontage (110 sq.m GIA) a"/>
    <s v="63 - 71 High Street_x000d_Hampton Hill_x000d__x000d_"/>
    <s v="TW12 1NH"/>
    <n v="2"/>
    <n v="1"/>
    <m/>
    <m/>
    <m/>
    <m/>
    <m/>
    <m/>
    <n v="3"/>
    <m/>
    <n v="19"/>
    <n v="17"/>
    <n v="5"/>
    <m/>
    <m/>
    <m/>
    <m/>
    <m/>
    <n v="41"/>
    <n v="17"/>
    <n v="16"/>
    <n v="5"/>
    <n v="0"/>
    <n v="0"/>
    <n v="0"/>
    <n v="0"/>
    <n v="0"/>
    <m/>
    <n v="0"/>
    <n v="0"/>
    <n v="0"/>
    <n v="0"/>
    <n v="0"/>
    <n v="0"/>
    <n v="514240"/>
    <n v="170830"/>
    <s v="FHH"/>
  </r>
  <r>
    <s v="16/4587/FUL"/>
    <x v="1"/>
    <m/>
    <d v="2017-06-27T00:00:00"/>
    <d v="2020-06-27T00:00:00"/>
    <d v="2020-06-02T00:00:00"/>
    <m/>
    <x v="2"/>
    <x v="0"/>
    <m/>
    <s v="Proposed conversion of garden studio to one person residential studio incorporating the extension of depth and height of existing garden studio in order to create a first floor level, with installation of a rooflight to the eastern roofslope and a rooflig"/>
    <s v="24 Christchurch Road_x000d_East Sheen_x000d_London_x000d_SW14 7AA"/>
    <s v="SW14 7AA"/>
    <m/>
    <m/>
    <m/>
    <m/>
    <m/>
    <m/>
    <m/>
    <m/>
    <n v="0"/>
    <m/>
    <n v="1"/>
    <m/>
    <m/>
    <m/>
    <m/>
    <m/>
    <m/>
    <m/>
    <n v="1"/>
    <n v="1"/>
    <n v="0"/>
    <n v="0"/>
    <n v="0"/>
    <n v="0"/>
    <n v="0"/>
    <n v="0"/>
    <n v="0"/>
    <n v="1"/>
    <n v="0"/>
    <n v="1"/>
    <n v="0"/>
    <n v="0"/>
    <n v="0"/>
    <n v="0"/>
    <n v="520283"/>
    <n v="175017"/>
    <s v="EAS"/>
  </r>
  <r>
    <s v="16/4635/FUL"/>
    <x v="0"/>
    <m/>
    <d v="2017-03-07T00:00:00"/>
    <d v="2020-03-07T00:00:00"/>
    <d v="2020-03-01T00:00:00"/>
    <m/>
    <x v="0"/>
    <x v="0"/>
    <m/>
    <s v="Construction of a three bedroom single storey dwelling with associated hard and soft landscaping, parking and access road (bollard lit)"/>
    <s v="Land Rear Of 12 To 36_x000d_Vincam Close_x000d_Twickenham_x000d__x000d_"/>
    <m/>
    <m/>
    <m/>
    <m/>
    <m/>
    <m/>
    <m/>
    <m/>
    <m/>
    <n v="0"/>
    <m/>
    <m/>
    <m/>
    <n v="1"/>
    <m/>
    <m/>
    <m/>
    <m/>
    <n v="0"/>
    <n v="1"/>
    <n v="0"/>
    <n v="0"/>
    <n v="1"/>
    <n v="0"/>
    <n v="0"/>
    <n v="0"/>
    <n v="0"/>
    <n v="0"/>
    <n v="1"/>
    <n v="0"/>
    <n v="1"/>
    <n v="0"/>
    <n v="0"/>
    <n v="0"/>
    <n v="0"/>
    <n v="513432"/>
    <n v="173849"/>
    <s v="WHI"/>
  </r>
  <r>
    <s v="16/4772/GPD15"/>
    <x v="1"/>
    <s v="PA"/>
    <d v="2017-02-24T00:00:00"/>
    <d v="2020-12-21T00:00:00"/>
    <d v="2019-10-07T00:00:00"/>
    <m/>
    <x v="0"/>
    <x v="0"/>
    <m/>
    <s v="Change of use of first floor from B1 office use to C3 residential use comprising 9 units (8 x 1 bed and 1 x 2 bed flats)"/>
    <s v="52 - 64 Heath Road_x000d_Twickenham_x000d__x000d_"/>
    <s v="-"/>
    <m/>
    <m/>
    <m/>
    <m/>
    <m/>
    <m/>
    <m/>
    <m/>
    <n v="0"/>
    <m/>
    <n v="8"/>
    <n v="1"/>
    <m/>
    <m/>
    <m/>
    <m/>
    <m/>
    <m/>
    <n v="9"/>
    <n v="8"/>
    <n v="1"/>
    <n v="0"/>
    <n v="0"/>
    <n v="0"/>
    <n v="0"/>
    <n v="0"/>
    <n v="0"/>
    <n v="9"/>
    <n v="0"/>
    <n v="9"/>
    <n v="0"/>
    <n v="0"/>
    <n v="0"/>
    <n v="0"/>
    <n v="515974"/>
    <n v="173142"/>
    <s v="TWR"/>
  </r>
  <r>
    <s v="16/4890/FUL"/>
    <x v="0"/>
    <m/>
    <d v="2017-09-08T00:00:00"/>
    <d v="2020-09-08T00:00:00"/>
    <d v="2019-03-30T00:00:00"/>
    <m/>
    <x v="0"/>
    <x v="0"/>
    <m/>
    <s v="Redevelopment of site to provide for a mixed use development of 535m2 of commercial space (B1 (a), (b) and (c) and B8 use) and 20 residential units, together with car parking and landscaping"/>
    <s v="1 - 9 Sandycombe Road Richmond_x000a__x000a_"/>
    <m/>
    <m/>
    <m/>
    <m/>
    <m/>
    <m/>
    <m/>
    <m/>
    <m/>
    <n v="0"/>
    <m/>
    <n v="9"/>
    <n v="7"/>
    <n v="4"/>
    <m/>
    <m/>
    <m/>
    <m/>
    <m/>
    <n v="20"/>
    <n v="9"/>
    <n v="7"/>
    <n v="4"/>
    <n v="0"/>
    <n v="0"/>
    <n v="0"/>
    <n v="0"/>
    <n v="0"/>
    <n v="20"/>
    <n v="0"/>
    <n v="10"/>
    <n v="10"/>
    <n v="0"/>
    <n v="0"/>
    <n v="0"/>
    <n v="519012"/>
    <n v="175761"/>
    <s v="KWA"/>
  </r>
  <r>
    <s v="16/4902/FUL"/>
    <x v="0"/>
    <m/>
    <d v="2017-06-22T00:00:00"/>
    <d v="2021-11-12T00:00:00"/>
    <m/>
    <m/>
    <x v="0"/>
    <x v="0"/>
    <m/>
    <s v="Construction of a two storey, one bed dwelling-house along with associated cycle storage, car parking and landscaping."/>
    <s v="91 Sheen Road_x000d_Richmond_x000d_TW9 1YJ"/>
    <s v="TW9 1YJ"/>
    <m/>
    <m/>
    <m/>
    <m/>
    <m/>
    <m/>
    <m/>
    <m/>
    <n v="0"/>
    <m/>
    <n v="1"/>
    <m/>
    <m/>
    <m/>
    <m/>
    <m/>
    <m/>
    <m/>
    <n v="1"/>
    <n v="1"/>
    <n v="0"/>
    <n v="0"/>
    <n v="0"/>
    <n v="0"/>
    <n v="0"/>
    <n v="0"/>
    <n v="0"/>
    <n v="1"/>
    <n v="0"/>
    <n v="1"/>
    <n v="0"/>
    <n v="0"/>
    <n v="0"/>
    <n v="0"/>
    <n v="518494"/>
    <n v="175035"/>
    <s v="SRW"/>
  </r>
  <r>
    <s v="17/0164/GPD15"/>
    <x v="1"/>
    <s v="PA"/>
    <d v="2017-03-10T00:00:00"/>
    <d v="2020-03-10T00:00:00"/>
    <d v="2018-10-01T00:00:00"/>
    <d v="2019-04-24T00:00:00"/>
    <x v="1"/>
    <x v="0"/>
    <m/>
    <s v="Change of use of ground floor office from B1(a) (Office) to C3 (residential) use to provide 1 no. 1 bed dwelling unit"/>
    <s v="Ground Floor_x000d_101 Holly Road_x000d_Twickenham_x000d_TW1 4HQ_x000d_"/>
    <s v="TW1 4HQ"/>
    <m/>
    <m/>
    <m/>
    <m/>
    <m/>
    <m/>
    <m/>
    <m/>
    <n v="0"/>
    <m/>
    <n v="1"/>
    <m/>
    <m/>
    <m/>
    <m/>
    <m/>
    <m/>
    <m/>
    <n v="1"/>
    <n v="1"/>
    <n v="0"/>
    <n v="0"/>
    <n v="0"/>
    <n v="0"/>
    <n v="0"/>
    <n v="0"/>
    <n v="0"/>
    <n v="1"/>
    <n v="1"/>
    <n v="0"/>
    <n v="0"/>
    <n v="0"/>
    <n v="0"/>
    <n v="0"/>
    <n v="516177"/>
    <n v="173221"/>
    <s v="TWR"/>
  </r>
  <r>
    <s v="17/0315/FUL"/>
    <x v="3"/>
    <m/>
    <d v="2018-06-12T00:00:00"/>
    <d v="2021-06-12T00:00:00"/>
    <m/>
    <m/>
    <x v="2"/>
    <x v="0"/>
    <m/>
    <s v="Part change of use of ground and first floor from B1 office use to C3  residential use to provide 2 x 2 bedroom duplex units.  Alterations and extension to facilitate the provision of additional B1 office use and C3 residential use at second floor level ("/>
    <s v="Willoughby House_x000d_439 Richmond Road_x000d_Twickenham_x000d_TW1 2AG_x000d_"/>
    <s v="TW1 2AG"/>
    <m/>
    <m/>
    <m/>
    <m/>
    <m/>
    <m/>
    <m/>
    <m/>
    <n v="0"/>
    <m/>
    <n v="3"/>
    <n v="1"/>
    <m/>
    <m/>
    <m/>
    <m/>
    <m/>
    <m/>
    <n v="4"/>
    <n v="3"/>
    <n v="1"/>
    <n v="0"/>
    <n v="0"/>
    <n v="0"/>
    <n v="0"/>
    <n v="0"/>
    <n v="0"/>
    <n v="4"/>
    <n v="0"/>
    <n v="0"/>
    <n v="1"/>
    <n v="1"/>
    <n v="1"/>
    <n v="1"/>
    <n v="517591"/>
    <n v="174434"/>
    <s v="TWR"/>
  </r>
  <r>
    <s v="17/0323/FUL"/>
    <x v="0"/>
    <m/>
    <d v="2018-03-22T00:00:00"/>
    <d v="2021-03-23T00:00:00"/>
    <d v="2020-03-31T00:00:00"/>
    <m/>
    <x v="0"/>
    <x v="0"/>
    <m/>
    <s v="Erection of a three-storey building to provide  4 two-bedroom residential units (Class C3) separate refuse facilities and altered parking layout."/>
    <s v="Courtyard Apartments_x000d_70B Hampton Road_x000d_Teddington_x000d__x000d_"/>
    <s v="TW11 0JX"/>
    <m/>
    <m/>
    <m/>
    <m/>
    <m/>
    <m/>
    <m/>
    <m/>
    <n v="0"/>
    <m/>
    <m/>
    <n v="4"/>
    <m/>
    <m/>
    <m/>
    <m/>
    <m/>
    <m/>
    <n v="4"/>
    <n v="0"/>
    <n v="4"/>
    <n v="0"/>
    <n v="0"/>
    <n v="0"/>
    <n v="0"/>
    <n v="0"/>
    <n v="0"/>
    <n v="4"/>
    <n v="0"/>
    <n v="4"/>
    <n v="0"/>
    <n v="0"/>
    <n v="0"/>
    <n v="0"/>
    <n v="514687"/>
    <n v="171290"/>
    <s v="FHH"/>
  </r>
  <r>
    <s v="17/0330/FUL"/>
    <x v="0"/>
    <m/>
    <d v="2017-08-07T00:00:00"/>
    <d v="2020-08-07T00:00:00"/>
    <d v="2018-03-20T00:00:00"/>
    <m/>
    <x v="0"/>
    <x v="0"/>
    <m/>
    <s v="1 no. 2 storey 6-bedroom dwellinghouse with rooms in the roof and 1 no. one storey with basement 5-bedroom dwelling house (following demolition of existing dwelling at No.58 Munster Road), and associated refuse/recycling store, cycle parking and parking a"/>
    <s v="58 Munster Road_x000d_Teddington_x000d_TW11 9LL"/>
    <s v="TW11 9LL"/>
    <m/>
    <m/>
    <m/>
    <n v="1"/>
    <m/>
    <m/>
    <m/>
    <m/>
    <n v="1"/>
    <m/>
    <m/>
    <m/>
    <m/>
    <m/>
    <n v="1"/>
    <n v="1"/>
    <m/>
    <m/>
    <n v="2"/>
    <n v="0"/>
    <n v="0"/>
    <n v="0"/>
    <n v="-1"/>
    <n v="1"/>
    <n v="1"/>
    <n v="0"/>
    <n v="0"/>
    <n v="1"/>
    <n v="0"/>
    <n v="1"/>
    <n v="0"/>
    <n v="0"/>
    <n v="0"/>
    <n v="0"/>
    <n v="517123"/>
    <n v="170663"/>
    <s v="HWI"/>
  </r>
  <r>
    <s v="17/0341/GPD13"/>
    <x v="1"/>
    <s v="PA"/>
    <d v="2017-04-24T00:00:00"/>
    <d v="2020-04-24T00:00:00"/>
    <m/>
    <m/>
    <x v="2"/>
    <x v="0"/>
    <m/>
    <s v="Change of use from retail (Use Class A1) to 1 residential unit (Use Class C3) with associated cycle and refuse provision."/>
    <s v="Teddington Garden Centre_x000d_Station Road_x000d_Teddington_x000d_TW11 9AA_x000d_"/>
    <s v="TW11 9AA"/>
    <m/>
    <m/>
    <m/>
    <m/>
    <m/>
    <m/>
    <m/>
    <m/>
    <n v="0"/>
    <m/>
    <m/>
    <m/>
    <n v="1"/>
    <m/>
    <m/>
    <m/>
    <m/>
    <m/>
    <n v="1"/>
    <n v="0"/>
    <n v="0"/>
    <n v="1"/>
    <n v="0"/>
    <n v="0"/>
    <n v="0"/>
    <n v="0"/>
    <n v="0"/>
    <n v="1"/>
    <n v="0"/>
    <n v="0"/>
    <n v="0.25"/>
    <n v="0.25"/>
    <n v="0.25"/>
    <n v="0.25"/>
    <n v="516015"/>
    <n v="170858"/>
    <s v="TED"/>
  </r>
  <r>
    <s v="17/0346/FUL"/>
    <x v="2"/>
    <m/>
    <d v="2017-08-31T00:00:00"/>
    <d v="2020-08-31T00:00:00"/>
    <m/>
    <m/>
    <x v="2"/>
    <x v="0"/>
    <m/>
    <s v="Subdivision of house (C3) to form 2 no. 2-bed flats (C3), ground floor infill side extension, to the rear of property, with windows to north elevation and hip to gable roof extension, rear facing dormer, including 2 No. front facing rooflights, following"/>
    <s v="49 Manor Road_x000d_Richmond_x000d_TW9 1YA"/>
    <s v="TW9 1YA"/>
    <m/>
    <m/>
    <m/>
    <n v="1"/>
    <m/>
    <m/>
    <m/>
    <m/>
    <n v="1"/>
    <m/>
    <m/>
    <n v="2"/>
    <m/>
    <m/>
    <m/>
    <m/>
    <m/>
    <m/>
    <n v="2"/>
    <n v="0"/>
    <n v="2"/>
    <n v="0"/>
    <n v="-1"/>
    <n v="0"/>
    <n v="0"/>
    <n v="0"/>
    <n v="0"/>
    <n v="1"/>
    <n v="0"/>
    <n v="0"/>
    <n v="0.25"/>
    <n v="0.25"/>
    <n v="0.25"/>
    <n v="0.25"/>
    <n v="519014"/>
    <n v="175279"/>
    <s v="NRW"/>
  </r>
  <r>
    <s v="17/0396/FUL"/>
    <x v="0"/>
    <m/>
    <d v="2017-06-05T00:00:00"/>
    <d v="2020-06-05T00:00:00"/>
    <d v="2019-02-01T00:00:00"/>
    <d v="2020-03-23T00:00:00"/>
    <x v="1"/>
    <x v="1"/>
    <m/>
    <s v="Demolition of existing garages and creation of 3 x 1bed 2person flats and 1 x 2bed 3-person bungalow with associated parking and landscaping."/>
    <s v="Garage Site_x000d_Craig Road_x000d_Ham_x000d__x000d_"/>
    <s v="TW10"/>
    <m/>
    <m/>
    <m/>
    <m/>
    <m/>
    <m/>
    <m/>
    <m/>
    <n v="0"/>
    <s v="Y"/>
    <n v="3"/>
    <n v="1"/>
    <m/>
    <m/>
    <m/>
    <m/>
    <m/>
    <n v="4"/>
    <n v="4"/>
    <n v="3"/>
    <n v="1"/>
    <n v="0"/>
    <n v="0"/>
    <n v="0"/>
    <n v="0"/>
    <n v="0"/>
    <n v="0"/>
    <n v="4"/>
    <n v="0"/>
    <n v="0"/>
    <n v="0"/>
    <n v="0"/>
    <n v="0"/>
    <n v="0"/>
    <n v="517438"/>
    <n v="171815"/>
    <m/>
  </r>
  <r>
    <s v="17/0460/FUL"/>
    <x v="2"/>
    <m/>
    <d v="2017-07-14T00:00:00"/>
    <d v="2020-07-14T00:00:00"/>
    <m/>
    <d v="2020-03-31T00:00:00"/>
    <x v="1"/>
    <x v="0"/>
    <m/>
    <s v="Reversion of 4no. flats to a single family dwellinghouse."/>
    <s v="45 Castelnau_x000d_Barnes_x000d_London_x000d_SW13 9RT"/>
    <s v="SW13 9RT"/>
    <n v="3"/>
    <m/>
    <m/>
    <m/>
    <n v="1"/>
    <m/>
    <m/>
    <m/>
    <n v="4"/>
    <m/>
    <m/>
    <m/>
    <m/>
    <m/>
    <m/>
    <m/>
    <n v="1"/>
    <m/>
    <n v="1"/>
    <n v="-3"/>
    <n v="0"/>
    <n v="0"/>
    <n v="0"/>
    <n v="-1"/>
    <n v="0"/>
    <n v="1"/>
    <n v="0"/>
    <n v="-3"/>
    <n v="-3"/>
    <n v="0"/>
    <n v="0"/>
    <n v="0"/>
    <n v="0"/>
    <n v="0"/>
    <n v="522418"/>
    <n v="176934"/>
    <s v="BAR"/>
  </r>
  <r>
    <s v="17/0600/FUL"/>
    <x v="1"/>
    <m/>
    <d v="2018-01-19T00:00:00"/>
    <d v="2021-01-19T00:00:00"/>
    <m/>
    <m/>
    <x v="2"/>
    <x v="0"/>
    <m/>
    <s v="Change of use from existing open hall (D1) into 2 x residential apartments (C3). _x000d_"/>
    <s v="2-4 _x000d_Heath Road_x000d_Twickenham_x000d_TW1 4BZ"/>
    <s v="TW1 4BZ"/>
    <m/>
    <m/>
    <m/>
    <m/>
    <m/>
    <m/>
    <m/>
    <m/>
    <n v="0"/>
    <m/>
    <n v="2"/>
    <m/>
    <m/>
    <m/>
    <m/>
    <m/>
    <m/>
    <m/>
    <n v="2"/>
    <n v="2"/>
    <n v="0"/>
    <n v="0"/>
    <n v="0"/>
    <n v="0"/>
    <n v="0"/>
    <n v="0"/>
    <n v="0"/>
    <n v="2"/>
    <n v="0"/>
    <n v="0"/>
    <n v="0.5"/>
    <n v="0.5"/>
    <n v="0.5"/>
    <n v="0.5"/>
    <n v="516126"/>
    <n v="173185"/>
    <s v="TWR"/>
  </r>
  <r>
    <s v="17/0733/FUL"/>
    <x v="2"/>
    <m/>
    <d v="2017-09-13T00:00:00"/>
    <d v="2020-09-13T00:00:00"/>
    <m/>
    <d v="2020-03-18T00:00:00"/>
    <x v="1"/>
    <x v="0"/>
    <m/>
    <s v="Alterations incorporating rear dormer, rooflights to front roofslope and external stairs to rear.  Alterations to create a 1-bed flat on the first floor, a 2-bed duplex flat on the second and third floor roof extension. Division of the rear roof terrace w"/>
    <s v="26 Colston Road_x000d_East Sheen_x000d_London_x000d_SW14 7PG"/>
    <s v="SW14 7PG"/>
    <m/>
    <m/>
    <n v="1"/>
    <m/>
    <m/>
    <m/>
    <m/>
    <m/>
    <n v="1"/>
    <m/>
    <n v="1"/>
    <n v="1"/>
    <m/>
    <m/>
    <m/>
    <m/>
    <m/>
    <m/>
    <n v="2"/>
    <n v="1"/>
    <n v="1"/>
    <n v="-1"/>
    <n v="0"/>
    <n v="0"/>
    <n v="0"/>
    <n v="0"/>
    <n v="0"/>
    <n v="1"/>
    <n v="1"/>
    <n v="0"/>
    <n v="0"/>
    <n v="0"/>
    <n v="0"/>
    <n v="0"/>
    <n v="520325"/>
    <n v="175316"/>
    <s v="EAS"/>
  </r>
  <r>
    <s v="17/0788/FUL"/>
    <x v="0"/>
    <m/>
    <d v="2017-11-17T00:00:00"/>
    <d v="2021-01-08T00:00:00"/>
    <m/>
    <m/>
    <x v="2"/>
    <x v="0"/>
    <m/>
    <s v="Demolition of lock up garages to provide 1 no. detached 4 bedroom dwellinghouse with associated parking, cycle and refuse stores, new boundary fence and hard and soft landscaping."/>
    <s v="High Wigsell_x000d_35 Twickenham Road_x000d_Teddington_x000d__x000d_"/>
    <s v="TW11"/>
    <m/>
    <m/>
    <m/>
    <m/>
    <m/>
    <m/>
    <m/>
    <m/>
    <n v="0"/>
    <m/>
    <m/>
    <m/>
    <m/>
    <n v="1"/>
    <m/>
    <m/>
    <m/>
    <m/>
    <n v="1"/>
    <n v="0"/>
    <n v="0"/>
    <n v="0"/>
    <n v="1"/>
    <n v="0"/>
    <n v="0"/>
    <n v="0"/>
    <n v="0"/>
    <n v="1"/>
    <n v="0"/>
    <n v="0"/>
    <n v="0.25"/>
    <n v="0.25"/>
    <n v="0.25"/>
    <n v="0.25"/>
    <n v="516399"/>
    <n v="171470"/>
    <s v="TED"/>
  </r>
  <r>
    <s v="17/0798/FUL"/>
    <x v="0"/>
    <m/>
    <d v="2017-12-01T00:00:00"/>
    <d v="2020-12-01T00:00:00"/>
    <m/>
    <m/>
    <x v="2"/>
    <x v="0"/>
    <m/>
    <s v="Demolition of the existing detached bungalow and all outbuildings on site together with infill of the existing ponds to facilitate the construction of a pair of four bedroom semi-detached houses with associated boundary treatment, car parking, bin storage"/>
    <s v="25 Cedar Avenue_x000d_Twickenham_x000d_TW2 7HD"/>
    <s v="TW2 7HD"/>
    <m/>
    <m/>
    <m/>
    <n v="1"/>
    <m/>
    <m/>
    <m/>
    <m/>
    <n v="1"/>
    <m/>
    <m/>
    <m/>
    <m/>
    <n v="2"/>
    <m/>
    <m/>
    <m/>
    <m/>
    <n v="2"/>
    <n v="0"/>
    <n v="0"/>
    <n v="0"/>
    <n v="1"/>
    <n v="0"/>
    <n v="0"/>
    <n v="0"/>
    <n v="0"/>
    <n v="1"/>
    <n v="0"/>
    <n v="0"/>
    <n v="0.25"/>
    <n v="0.25"/>
    <n v="0.25"/>
    <n v="0.25"/>
    <n v="514058"/>
    <n v="174409"/>
    <s v="WHI"/>
  </r>
  <r>
    <s v="17/0956/FUL"/>
    <x v="0"/>
    <m/>
    <d v="2017-09-14T00:00:00"/>
    <d v="2020-09-14T00:00:00"/>
    <d v="2019-01-14T00:00:00"/>
    <d v="2020-02-20T00:00:00"/>
    <x v="1"/>
    <x v="0"/>
    <m/>
    <s v="Proposed demolition of existing buildings and erection of residential-led mixed-use development and associated works."/>
    <s v="Rear Of_x000d_74 Church Road_x000d_Barnes_x000d_London_x000d_SW13 0DQ_x000d_"/>
    <s v="SW13 0DQ"/>
    <m/>
    <m/>
    <m/>
    <m/>
    <m/>
    <m/>
    <m/>
    <m/>
    <n v="0"/>
    <m/>
    <n v="2"/>
    <n v="4"/>
    <m/>
    <m/>
    <m/>
    <m/>
    <m/>
    <m/>
    <n v="6"/>
    <n v="2"/>
    <n v="4"/>
    <n v="0"/>
    <n v="0"/>
    <n v="0"/>
    <n v="0"/>
    <n v="0"/>
    <n v="0"/>
    <n v="6"/>
    <n v="6"/>
    <n v="0"/>
    <n v="0"/>
    <n v="0"/>
    <n v="0"/>
    <n v="0"/>
    <n v="522302"/>
    <n v="176537"/>
    <s v="BAR"/>
  </r>
  <r>
    <s v="17/1033/FUL"/>
    <x v="0"/>
    <m/>
    <d v="2017-09-19T00:00:00"/>
    <d v="2021-05-23T00:00:00"/>
    <m/>
    <m/>
    <x v="2"/>
    <x v="0"/>
    <m/>
    <s v="Demolition of Lockcorp House; erection of a part four, part five-storey building comprising  9 no. student cluster flats (49 study/bedrooms in total); three car parking spaces including one disabled space, ancillary cycle and refuse storage and landscapin"/>
    <s v="Lockcorp House _x000a_75 Norcutt Road_x000a_Twickenham_x000a_TW2 6SR"/>
    <s v="TW2 6SR"/>
    <m/>
    <m/>
    <m/>
    <m/>
    <m/>
    <m/>
    <m/>
    <m/>
    <n v="0"/>
    <m/>
    <m/>
    <m/>
    <m/>
    <n v="1"/>
    <n v="3"/>
    <n v="5"/>
    <m/>
    <m/>
    <n v="9"/>
    <n v="0"/>
    <n v="0"/>
    <n v="0"/>
    <n v="1"/>
    <n v="3"/>
    <n v="5"/>
    <n v="0"/>
    <n v="0"/>
    <n v="9"/>
    <n v="0"/>
    <n v="0"/>
    <n v="2.25"/>
    <n v="2.25"/>
    <n v="2.25"/>
    <n v="2.25"/>
    <n v="515337"/>
    <n v="173383"/>
    <s v="SOT"/>
  </r>
  <r>
    <s v="17/1139/GPD15"/>
    <x v="1"/>
    <s v="PA"/>
    <d v="2017-05-31T00:00:00"/>
    <d v="2020-05-31T00:00:00"/>
    <m/>
    <m/>
    <x v="2"/>
    <x v="0"/>
    <m/>
    <s v="Change of use of property from B1a (office use) to C3 (residential) to provide 1 no. 4 bedroom dwellinghouse"/>
    <s v="108 Sherland Road Twickenham "/>
    <s v="TW1 4HD"/>
    <m/>
    <m/>
    <m/>
    <m/>
    <m/>
    <m/>
    <m/>
    <m/>
    <n v="0"/>
    <m/>
    <m/>
    <m/>
    <m/>
    <n v="1"/>
    <m/>
    <m/>
    <m/>
    <m/>
    <n v="1"/>
    <n v="0"/>
    <n v="0"/>
    <n v="0"/>
    <n v="1"/>
    <n v="0"/>
    <n v="0"/>
    <n v="0"/>
    <n v="0"/>
    <n v="1"/>
    <n v="0"/>
    <n v="0.33333333333333331"/>
    <n v="0.33333333333333331"/>
    <n v="0.33333333333333331"/>
    <n v="0"/>
    <n v="0"/>
    <n v="516024"/>
    <n v="173277"/>
    <s v="TWR"/>
  </r>
  <r>
    <s v="17/1207/FUL"/>
    <x v="0"/>
    <m/>
    <d v="2017-10-24T00:00:00"/>
    <d v="2020-10-24T00:00:00"/>
    <d v="2018-10-01T00:00:00"/>
    <d v="2019-11-18T00:00:00"/>
    <x v="1"/>
    <x v="0"/>
    <m/>
    <s v="Redevelopment comprising ground floor Change of Use from MOT garage (B2) to a Dental Surgery (D1) and Office (B1); and replacement (over) of 1 no. 2-bed flat with 3 no. 2-bed flats; and associated landscaping."/>
    <s v="12 Princes Road_x000d_Kew_x000d_Richmond_x000d_TW9 3HP_x000d_"/>
    <s v="TW9 3HP"/>
    <m/>
    <n v="1"/>
    <m/>
    <m/>
    <m/>
    <m/>
    <m/>
    <m/>
    <n v="1"/>
    <m/>
    <m/>
    <n v="3"/>
    <m/>
    <m/>
    <m/>
    <m/>
    <m/>
    <m/>
    <n v="3"/>
    <n v="0"/>
    <n v="2"/>
    <n v="0"/>
    <n v="0"/>
    <n v="0"/>
    <n v="0"/>
    <n v="0"/>
    <n v="0"/>
    <n v="2"/>
    <n v="2"/>
    <n v="0"/>
    <n v="0"/>
    <n v="0"/>
    <n v="0"/>
    <n v="0"/>
    <n v="518953"/>
    <n v="176997"/>
    <s v="KWA"/>
  </r>
  <r>
    <s v="17/1285/GPD15"/>
    <x v="1"/>
    <s v="PA"/>
    <d v="2017-05-26T00:00:00"/>
    <d v="2021-12-08T00:00:00"/>
    <d v="2020-01-13T00:00:00"/>
    <m/>
    <x v="0"/>
    <x v="0"/>
    <m/>
    <s v="Change of use from B1 office to C3 residential."/>
    <s v="First Floor_x000d_300 - 302 Sandycombe Road_x000d_Richmond_x000d__x000d_"/>
    <s v="TW9 3NG"/>
    <m/>
    <m/>
    <m/>
    <m/>
    <m/>
    <m/>
    <m/>
    <m/>
    <n v="0"/>
    <m/>
    <m/>
    <n v="2"/>
    <m/>
    <m/>
    <m/>
    <m/>
    <m/>
    <m/>
    <n v="2"/>
    <n v="0"/>
    <n v="2"/>
    <n v="0"/>
    <n v="0"/>
    <n v="0"/>
    <n v="0"/>
    <n v="0"/>
    <n v="0"/>
    <n v="2"/>
    <n v="0"/>
    <n v="2"/>
    <n v="0"/>
    <n v="0"/>
    <n v="0"/>
    <n v="0"/>
    <n v="519061"/>
    <n v="176662"/>
    <s v="KWA"/>
  </r>
  <r>
    <s v="17/1286/VRC"/>
    <x v="0"/>
    <m/>
    <d v="2017-10-05T00:00:00"/>
    <d v="2017-12-09T00:00:00"/>
    <d v="2017-10-05T00:00:00"/>
    <d v="2019-08-19T00:00:00"/>
    <x v="1"/>
    <x v="1"/>
    <m/>
    <s v="Variation of approved drawing nos attached to 14/0914/FUL to allow for the development of Block B as two blocks and an increase in the overall number of units from 220 to 238 and minor changes to the riverside walkway._x000d_To allow changes to the internal lay"/>
    <s v="1 - 13 Ecko House &amp;  Flats 1 - 3, 13 Broom Road, Teddington Studios, Broom Road, Teddington"/>
    <s v="TW11"/>
    <m/>
    <m/>
    <m/>
    <m/>
    <m/>
    <m/>
    <m/>
    <m/>
    <n v="0"/>
    <s v="Y"/>
    <n v="4"/>
    <n v="11"/>
    <m/>
    <m/>
    <m/>
    <m/>
    <m/>
    <n v="15"/>
    <n v="15"/>
    <n v="4"/>
    <n v="11"/>
    <n v="0"/>
    <n v="0"/>
    <n v="0"/>
    <n v="0"/>
    <n v="0"/>
    <n v="0"/>
    <n v="15"/>
    <n v="15"/>
    <n v="0"/>
    <n v="0"/>
    <n v="0"/>
    <n v="0"/>
    <n v="0"/>
    <n v="516802"/>
    <n v="171333"/>
    <s v="TED"/>
  </r>
  <r>
    <s v="17/1286/VRC"/>
    <x v="0"/>
    <m/>
    <d v="2017-10-05T00:00:00"/>
    <d v="2017-12-09T00:00:00"/>
    <d v="2017-10-05T00:00:00"/>
    <d v="2019-12-06T00:00:00"/>
    <x v="1"/>
    <x v="0"/>
    <m/>
    <s v="Variation of approved drawing nos attached to 14/0914/FUL to allow for the development of Block B as two blocks and an increase in the overall number of units from 220 to 238 and minor changes to the riverside walkway._x000d_To allow changes to the internal lay"/>
    <s v="1 - 94 Camera House, (5 Pinewood Gardens), Teddington Studios, Broom Road, Teddington"/>
    <s v="TW11"/>
    <m/>
    <m/>
    <m/>
    <m/>
    <m/>
    <m/>
    <m/>
    <m/>
    <n v="0"/>
    <m/>
    <n v="15"/>
    <n v="55"/>
    <n v="23"/>
    <n v="0"/>
    <m/>
    <m/>
    <m/>
    <m/>
    <n v="93"/>
    <n v="15"/>
    <n v="55"/>
    <n v="23"/>
    <n v="0"/>
    <n v="0"/>
    <n v="0"/>
    <n v="0"/>
    <n v="0"/>
    <n v="93"/>
    <n v="93"/>
    <n v="0"/>
    <n v="0"/>
    <n v="0"/>
    <n v="0"/>
    <n v="0"/>
    <n v="516802"/>
    <n v="171333"/>
    <s v="TED"/>
  </r>
  <r>
    <s v="17/1286/VRC"/>
    <x v="0"/>
    <m/>
    <d v="2017-10-05T00:00:00"/>
    <d v="2017-12-09T00:00:00"/>
    <d v="2017-10-05T00:00:00"/>
    <d v="2019-04-26T00:00:00"/>
    <x v="1"/>
    <x v="0"/>
    <m/>
    <s v="Variation of approved drawing nos attached to 14/0914/FUL to allow for the development of Block B as two blocks and an increase in the overall number of units from 220 to 238 and minor changes to the riverside walkway._x000d_To allow changes to the internal lay"/>
    <s v="Haymarket House, Teddington Studios, Broom Road, Teddington_x000a__x000a_"/>
    <s v="TW11"/>
    <m/>
    <m/>
    <m/>
    <m/>
    <m/>
    <m/>
    <m/>
    <m/>
    <n v="0"/>
    <m/>
    <n v="8"/>
    <n v="10"/>
    <n v="29"/>
    <m/>
    <m/>
    <m/>
    <m/>
    <m/>
    <n v="47"/>
    <n v="8"/>
    <n v="10"/>
    <n v="29"/>
    <n v="0"/>
    <n v="0"/>
    <n v="0"/>
    <n v="0"/>
    <n v="0"/>
    <n v="47"/>
    <n v="47"/>
    <n v="0"/>
    <n v="0"/>
    <n v="0"/>
    <n v="0"/>
    <n v="0"/>
    <n v="516802"/>
    <n v="171333"/>
    <s v="TED"/>
  </r>
  <r>
    <s v="17/1286/VRC"/>
    <x v="0"/>
    <m/>
    <d v="2017-10-05T00:00:00"/>
    <d v="2017-12-09T00:00:00"/>
    <d v="2017-10-05T00:00:00"/>
    <d v="2020-05-15T00:00:00"/>
    <x v="0"/>
    <x v="0"/>
    <m/>
    <s v="Variation of approved drawing nos attached to 14/0914/FUL to allow for the development of Block B as two blocks and an increase in the overall number of units from 220 to 238 and minor changes to the riverside walkway._x000d_To allow changes to the internal lay"/>
    <s v="7 - 11 Broom Road, Teddington Studios, Broom Road, Teddington_x000a__x000a_"/>
    <s v="TW11"/>
    <m/>
    <m/>
    <m/>
    <m/>
    <m/>
    <m/>
    <m/>
    <m/>
    <n v="0"/>
    <m/>
    <m/>
    <m/>
    <m/>
    <n v="6"/>
    <m/>
    <m/>
    <m/>
    <m/>
    <n v="6"/>
    <n v="0"/>
    <n v="0"/>
    <n v="0"/>
    <n v="6"/>
    <n v="0"/>
    <n v="0"/>
    <n v="0"/>
    <n v="0"/>
    <n v="6"/>
    <n v="0"/>
    <n v="6"/>
    <n v="0"/>
    <n v="0"/>
    <n v="0"/>
    <n v="0"/>
    <n v="516802"/>
    <n v="171333"/>
    <s v="TED"/>
  </r>
  <r>
    <s v="17/1390/FUL"/>
    <x v="0"/>
    <m/>
    <d v="2018-11-15T00:00:00"/>
    <d v="2022-05-14T00:00:00"/>
    <m/>
    <m/>
    <x v="2"/>
    <x v="0"/>
    <m/>
    <s v="Demolition of builders storage building and erection of one bedroomed  2 storey detached dwellinghouse with basement."/>
    <s v="Land Adjacent To No 1_x000d_South Western Road_x000d_Twickenham_x000d__x000d_"/>
    <s v="TW1 1LG"/>
    <m/>
    <m/>
    <m/>
    <m/>
    <m/>
    <m/>
    <m/>
    <m/>
    <n v="0"/>
    <m/>
    <n v="1"/>
    <m/>
    <m/>
    <m/>
    <m/>
    <m/>
    <m/>
    <m/>
    <n v="1"/>
    <n v="1"/>
    <n v="0"/>
    <n v="0"/>
    <n v="0"/>
    <n v="0"/>
    <n v="0"/>
    <n v="0"/>
    <n v="0"/>
    <n v="1"/>
    <n v="0"/>
    <n v="0"/>
    <n v="0.25"/>
    <n v="0.25"/>
    <n v="0.25"/>
    <n v="0.25"/>
    <n v="516598"/>
    <n v="174330"/>
    <s v="STM"/>
  </r>
  <r>
    <s v="17/1453/FUL"/>
    <x v="1"/>
    <m/>
    <d v="2018-04-24T00:00:00"/>
    <d v="2021-04-24T00:00:00"/>
    <d v="2019-10-03T00:00:00"/>
    <m/>
    <x v="0"/>
    <x v="0"/>
    <m/>
    <s v="Change of use of premises to live/work unit (mixed C3/B1(c) (sui generis)).  First floor extension. Erection of timber screening to existing roof terrace. Alterations to existing elevations."/>
    <s v="100 Colne Road_x000d_Twickenham_x000d_TW2 6QE_x000d_"/>
    <s v="TW2 6QE"/>
    <m/>
    <m/>
    <m/>
    <m/>
    <m/>
    <m/>
    <m/>
    <m/>
    <n v="0"/>
    <m/>
    <n v="1"/>
    <m/>
    <m/>
    <m/>
    <m/>
    <m/>
    <m/>
    <m/>
    <n v="1"/>
    <n v="1"/>
    <n v="0"/>
    <n v="0"/>
    <n v="0"/>
    <n v="0"/>
    <n v="0"/>
    <n v="0"/>
    <n v="0"/>
    <n v="1"/>
    <n v="0"/>
    <n v="1"/>
    <n v="0"/>
    <n v="0"/>
    <n v="0"/>
    <n v="0"/>
    <n v="515313"/>
    <n v="173179"/>
    <s v="SOT"/>
  </r>
  <r>
    <s v="17/1550/FUL"/>
    <x v="0"/>
    <m/>
    <d v="2018-07-09T00:00:00"/>
    <d v="2021-07-09T00:00:00"/>
    <m/>
    <m/>
    <x v="2"/>
    <x v="0"/>
    <m/>
    <s v="Demolition of existing building and erection of part two storey/part four storey building to provide 9 residential flats (6 x one bed, 3 x two bed) and new basement level to facilitate provision of underground parking and associated hard and soft landscap"/>
    <s v="The Firs_x000d_Church Grove_x000d_Hampton Wick_x000d_Kingston Upon Thames_x000d_KT1 4AL_x000d_"/>
    <s v="KT1 4AL"/>
    <m/>
    <m/>
    <n v="1"/>
    <m/>
    <m/>
    <m/>
    <m/>
    <m/>
    <n v="1"/>
    <m/>
    <n v="6"/>
    <n v="3"/>
    <m/>
    <m/>
    <m/>
    <m/>
    <m/>
    <m/>
    <n v="9"/>
    <n v="6"/>
    <n v="3"/>
    <n v="-1"/>
    <n v="0"/>
    <n v="0"/>
    <n v="0"/>
    <n v="0"/>
    <n v="0"/>
    <n v="8"/>
    <n v="0"/>
    <n v="0"/>
    <n v="2"/>
    <n v="2"/>
    <n v="2"/>
    <n v="2"/>
    <n v="517393"/>
    <n v="169491"/>
    <s v="HWI"/>
  </r>
  <r>
    <s v="17/1621/FUL"/>
    <x v="1"/>
    <m/>
    <d v="2017-10-09T00:00:00"/>
    <d v="2021-04-03T00:00:00"/>
    <d v="2019-09-05T00:00:00"/>
    <d v="2019-10-29T00:00:00"/>
    <x v="1"/>
    <x v="0"/>
    <m/>
    <s v="Conversion of First Floor Offices (B1) to Residential (C3) and Remodelling of Second Floor Flat."/>
    <s v="3 Union Court_x000d_Sheen Road_x000d_Richmond_x000d__x000d_"/>
    <s v="TW9"/>
    <m/>
    <m/>
    <m/>
    <m/>
    <m/>
    <m/>
    <m/>
    <m/>
    <n v="0"/>
    <m/>
    <n v="1"/>
    <m/>
    <m/>
    <m/>
    <m/>
    <m/>
    <m/>
    <m/>
    <n v="1"/>
    <n v="1"/>
    <n v="0"/>
    <n v="0"/>
    <n v="0"/>
    <n v="0"/>
    <n v="0"/>
    <n v="0"/>
    <n v="0"/>
    <n v="1"/>
    <n v="1"/>
    <n v="0"/>
    <n v="0"/>
    <n v="0"/>
    <n v="0"/>
    <n v="0"/>
    <n v="518053"/>
    <n v="174903"/>
    <s v="SRW"/>
  </r>
  <r>
    <s v="17/1782/FUL"/>
    <x v="0"/>
    <m/>
    <d v="2019-01-14T00:00:00"/>
    <d v="2022-01-14T00:00:00"/>
    <m/>
    <m/>
    <x v="2"/>
    <x v="0"/>
    <m/>
    <s v="Demolition of existing two-storey detached dwelling with basement, and construction of new three-storey detached dwelling with basement."/>
    <s v="8 Atbara Road_x000d_Teddington_x000d_TW11 9PD"/>
    <s v="TW11 9PD"/>
    <m/>
    <n v="1"/>
    <m/>
    <m/>
    <m/>
    <m/>
    <m/>
    <m/>
    <n v="1"/>
    <m/>
    <m/>
    <m/>
    <m/>
    <m/>
    <n v="1"/>
    <m/>
    <m/>
    <m/>
    <n v="1"/>
    <n v="0"/>
    <n v="-1"/>
    <n v="0"/>
    <n v="0"/>
    <n v="1"/>
    <n v="0"/>
    <n v="0"/>
    <n v="0"/>
    <n v="0"/>
    <n v="0"/>
    <n v="0"/>
    <n v="0"/>
    <n v="0"/>
    <n v="0"/>
    <n v="0"/>
    <n v="516874"/>
    <n v="170756"/>
    <s v="HWI"/>
  </r>
  <r>
    <s v="17/1937/FUL"/>
    <x v="1"/>
    <m/>
    <d v="2018-09-13T00:00:00"/>
    <d v="2021-09-13T00:00:00"/>
    <d v="2019-10-01T00:00:00"/>
    <m/>
    <x v="0"/>
    <x v="0"/>
    <m/>
    <s v="Demolition of the existing coach houses to allow for the erection of two dwellinghouses (1x 2b 4p and 1x 2b 3p) with internal cycle and refuse/recycle storages."/>
    <s v="2 - 3 Stable Mews_x000d_Twickenham_x000d__x000d_"/>
    <s v="TW1 4DN"/>
    <m/>
    <m/>
    <m/>
    <m/>
    <m/>
    <m/>
    <m/>
    <m/>
    <n v="0"/>
    <m/>
    <m/>
    <n v="2"/>
    <m/>
    <m/>
    <m/>
    <m/>
    <m/>
    <m/>
    <n v="2"/>
    <n v="0"/>
    <n v="2"/>
    <n v="0"/>
    <n v="0"/>
    <n v="0"/>
    <n v="0"/>
    <n v="0"/>
    <n v="0"/>
    <n v="2"/>
    <n v="0"/>
    <n v="2"/>
    <n v="0"/>
    <n v="0"/>
    <n v="0"/>
    <n v="0"/>
    <n v="515790"/>
    <n v="173166"/>
    <s v="SOT"/>
  </r>
  <r>
    <s v="17/1996/FUL"/>
    <x v="0"/>
    <m/>
    <d v="2017-11-28T00:00:00"/>
    <d v="2020-11-28T00:00:00"/>
    <d v="2019-02-01T00:00:00"/>
    <m/>
    <x v="0"/>
    <x v="0"/>
    <m/>
    <s v="Demolition of existing outbuildings and construction of 2 No. detached dwellinghouses."/>
    <s v="49 Clifford Avenue_x000d_East Sheen_x000d_London_x000d_SW14 7BW"/>
    <s v="SW14 7BW"/>
    <m/>
    <m/>
    <m/>
    <m/>
    <m/>
    <m/>
    <m/>
    <m/>
    <n v="0"/>
    <m/>
    <m/>
    <m/>
    <m/>
    <n v="2"/>
    <m/>
    <m/>
    <m/>
    <m/>
    <n v="2"/>
    <n v="0"/>
    <n v="0"/>
    <n v="0"/>
    <n v="2"/>
    <n v="0"/>
    <n v="0"/>
    <n v="0"/>
    <n v="0"/>
    <n v="2"/>
    <n v="0"/>
    <n v="2"/>
    <n v="0"/>
    <n v="0"/>
    <n v="0"/>
    <n v="0"/>
    <n v="519840"/>
    <n v="175428"/>
    <s v="NRW"/>
  </r>
  <r>
    <s v="17/2314/FUL"/>
    <x v="0"/>
    <m/>
    <d v="2018-04-26T00:00:00"/>
    <d v="2021-04-26T00:00:00"/>
    <m/>
    <m/>
    <x v="2"/>
    <x v="0"/>
    <m/>
    <s v="Demolition of the existing two storey detached house and replacement with a new  built three storey detached house with basement with associated hard and soft landscaping."/>
    <s v="34 Courtlands Avenue_x000d_Hampton_x000d_TW12 3NT"/>
    <s v="TW12 3NT"/>
    <m/>
    <m/>
    <m/>
    <n v="1"/>
    <m/>
    <m/>
    <m/>
    <m/>
    <n v="1"/>
    <m/>
    <m/>
    <m/>
    <m/>
    <m/>
    <n v="1"/>
    <m/>
    <m/>
    <m/>
    <n v="1"/>
    <n v="0"/>
    <n v="0"/>
    <n v="0"/>
    <n v="-1"/>
    <n v="1"/>
    <n v="0"/>
    <n v="0"/>
    <n v="0"/>
    <n v="0"/>
    <n v="0"/>
    <n v="0"/>
    <n v="0"/>
    <n v="0"/>
    <n v="0"/>
    <n v="0"/>
    <n v="512725"/>
    <n v="170606"/>
    <s v="HNN"/>
  </r>
  <r>
    <s v="17/2488/FUL"/>
    <x v="0"/>
    <m/>
    <d v="2017-08-25T00:00:00"/>
    <d v="2021-04-06T00:00:00"/>
    <d v="2018-12-01T00:00:00"/>
    <m/>
    <x v="0"/>
    <x v="0"/>
    <m/>
    <s v="Replacement dwellinghouse with associated landscaping, boundary treatment and summer house."/>
    <s v="32 Fife Road_x000d_East Sheen_x000d_London_x000d_SW14 7EL"/>
    <s v="SW14 7EL"/>
    <m/>
    <m/>
    <m/>
    <m/>
    <n v="1"/>
    <m/>
    <m/>
    <m/>
    <n v="1"/>
    <m/>
    <m/>
    <m/>
    <m/>
    <m/>
    <m/>
    <n v="1"/>
    <m/>
    <m/>
    <n v="1"/>
    <n v="0"/>
    <n v="0"/>
    <n v="0"/>
    <n v="0"/>
    <n v="-1"/>
    <n v="1"/>
    <n v="0"/>
    <n v="0"/>
    <n v="0"/>
    <n v="0"/>
    <n v="0"/>
    <n v="0"/>
    <n v="0"/>
    <n v="0"/>
    <n v="0"/>
    <n v="520119"/>
    <n v="174521"/>
    <s v="EAS"/>
  </r>
  <r>
    <s v="17/2532/GPD15"/>
    <x v="1"/>
    <s v="PA"/>
    <d v="2017-08-09T00:00:00"/>
    <d v="2020-08-09T00:00:00"/>
    <m/>
    <m/>
    <x v="2"/>
    <x v="0"/>
    <m/>
    <s v="Prior approval for the change of use from office B1(a) to residential (C3) in the form of 5 no. units."/>
    <s v="The Coach House 273A Sandycombe Road Richmond TW9 3LU"/>
    <s v="TW9 3LU"/>
    <m/>
    <m/>
    <m/>
    <m/>
    <m/>
    <m/>
    <m/>
    <m/>
    <n v="0"/>
    <m/>
    <n v="5"/>
    <m/>
    <m/>
    <m/>
    <m/>
    <m/>
    <m/>
    <m/>
    <n v="5"/>
    <n v="5"/>
    <n v="0"/>
    <n v="0"/>
    <n v="0"/>
    <n v="0"/>
    <n v="0"/>
    <n v="0"/>
    <n v="0"/>
    <n v="5"/>
    <n v="0"/>
    <n v="0"/>
    <n v="1.25"/>
    <n v="1.25"/>
    <n v="1.25"/>
    <n v="1.25"/>
    <n v="519113"/>
    <n v="176411"/>
    <s v="KWA"/>
  </r>
  <r>
    <s v="17/2534/FUL"/>
    <x v="2"/>
    <m/>
    <d v="2018-02-22T00:00:00"/>
    <d v="2021-02-22T00:00:00"/>
    <d v="2019-03-01T00:00:00"/>
    <d v="2020-03-25T00:00:00"/>
    <x v="1"/>
    <x v="0"/>
    <m/>
    <s v="Creation of a single storey rear and side extension and conversion of the two lower flats and upper maisonette into a single dwelling house"/>
    <s v="1 Royston Road_x000d_Richmond_x000d__x000d_"/>
    <s v="TW10 6LT"/>
    <n v="2"/>
    <n v="1"/>
    <m/>
    <m/>
    <m/>
    <m/>
    <m/>
    <m/>
    <n v="3"/>
    <m/>
    <m/>
    <m/>
    <m/>
    <m/>
    <n v="1"/>
    <m/>
    <m/>
    <m/>
    <n v="1"/>
    <n v="-2"/>
    <n v="-1"/>
    <n v="0"/>
    <n v="0"/>
    <n v="1"/>
    <n v="0"/>
    <n v="0"/>
    <n v="0"/>
    <n v="-2"/>
    <n v="-2"/>
    <n v="0"/>
    <n v="0"/>
    <n v="0"/>
    <n v="0"/>
    <n v="0"/>
    <n v="518396"/>
    <n v="174632"/>
    <s v="SRW"/>
  </r>
  <r>
    <s v="17/2586/FUL"/>
    <x v="2"/>
    <m/>
    <d v="2017-09-27T00:00:00"/>
    <d v="2020-09-27T00:00:00"/>
    <m/>
    <m/>
    <x v="2"/>
    <x v="0"/>
    <m/>
    <s v="Change of use from 2 no. flats back to a single family dwelling house."/>
    <s v="First Floor Flat_x000d_18 Percival Road_x000d_East Sheen_x000d_London_x000d_SW14 7QE_x000d_"/>
    <s v="SW14 7QE"/>
    <n v="2"/>
    <m/>
    <m/>
    <m/>
    <m/>
    <m/>
    <m/>
    <m/>
    <n v="2"/>
    <m/>
    <m/>
    <m/>
    <n v="1"/>
    <m/>
    <m/>
    <m/>
    <m/>
    <m/>
    <n v="1"/>
    <n v="-2"/>
    <n v="0"/>
    <n v="1"/>
    <n v="0"/>
    <n v="0"/>
    <n v="0"/>
    <n v="0"/>
    <n v="0"/>
    <n v="-1"/>
    <n v="0"/>
    <n v="0"/>
    <n v="-0.25"/>
    <n v="-0.25"/>
    <n v="-0.25"/>
    <n v="-0.25"/>
    <n v="520088"/>
    <n v="175029"/>
    <s v="EAS"/>
  </r>
  <r>
    <s v="17/2597/GPD15"/>
    <x v="1"/>
    <s v="PA"/>
    <d v="2017-08-30T00:00:00"/>
    <d v="2020-08-30T00:00:00"/>
    <m/>
    <m/>
    <x v="2"/>
    <x v="0"/>
    <m/>
    <s v="Conversion of East and West House from B1(a) offices to 1 x 2 bed house (C3) (West House) and 2 x 2 bed flats (C3) (East House)."/>
    <s v="West House 108 And East House 109_x000d_South Worple Way_x000d_East Sheen_x000d_London_x000d__x000d_"/>
    <s v="SW14 8ND"/>
    <m/>
    <m/>
    <m/>
    <m/>
    <m/>
    <m/>
    <m/>
    <m/>
    <n v="0"/>
    <m/>
    <m/>
    <n v="3"/>
    <m/>
    <m/>
    <m/>
    <m/>
    <m/>
    <m/>
    <n v="3"/>
    <n v="0"/>
    <n v="3"/>
    <n v="0"/>
    <n v="0"/>
    <n v="0"/>
    <n v="0"/>
    <n v="0"/>
    <n v="0"/>
    <n v="3"/>
    <n v="0"/>
    <n v="0"/>
    <n v="0.75"/>
    <n v="0.75"/>
    <n v="0.75"/>
    <n v="0.75"/>
    <n v="520541"/>
    <n v="175760"/>
    <s v="EAS"/>
  </r>
  <r>
    <s v="17/2680/FUL"/>
    <x v="0"/>
    <m/>
    <d v="2017-12-11T00:00:00"/>
    <d v="2021-03-14T00:00:00"/>
    <m/>
    <m/>
    <x v="2"/>
    <x v="0"/>
    <m/>
    <s v="Demolition of existing detached house and erection of 3no. new residential units comprising 2x 4 bedroom semi detached houses and 1x detached 5 bedroom house, together with associated landscaping and parking"/>
    <s v="4 Warwick Close_x000d_Hampton_x000d_TW12 2TY"/>
    <s v="TW12 2TY"/>
    <m/>
    <m/>
    <m/>
    <n v="1"/>
    <m/>
    <m/>
    <m/>
    <m/>
    <n v="1"/>
    <m/>
    <m/>
    <m/>
    <m/>
    <n v="2"/>
    <n v="1"/>
    <m/>
    <m/>
    <m/>
    <n v="3"/>
    <n v="0"/>
    <n v="0"/>
    <n v="0"/>
    <n v="1"/>
    <n v="1"/>
    <n v="0"/>
    <n v="0"/>
    <n v="0"/>
    <n v="2"/>
    <n v="0"/>
    <n v="0"/>
    <n v="0.5"/>
    <n v="0.5"/>
    <n v="0.5"/>
    <n v="0.5"/>
    <n v="514169"/>
    <n v="170167"/>
    <s v="HTN"/>
  </r>
  <r>
    <s v="17/2693/GPD15"/>
    <x v="1"/>
    <s v="PA"/>
    <d v="2017-09-08T00:00:00"/>
    <d v="2020-09-08T00:00:00"/>
    <m/>
    <m/>
    <x v="2"/>
    <x v="0"/>
    <m/>
    <s v="Change of use from Class B1(a) office to Class C3 residential."/>
    <s v="246 Upper Richmond Road West_x000d_East Sheen_x000d_London_x000d_SW14 8AG_x000d_"/>
    <s v="SW14 8AG"/>
    <m/>
    <m/>
    <m/>
    <m/>
    <m/>
    <m/>
    <m/>
    <m/>
    <n v="0"/>
    <m/>
    <n v="1"/>
    <m/>
    <m/>
    <m/>
    <m/>
    <m/>
    <m/>
    <m/>
    <n v="1"/>
    <n v="1"/>
    <n v="0"/>
    <n v="0"/>
    <n v="0"/>
    <n v="0"/>
    <n v="0"/>
    <n v="0"/>
    <n v="0"/>
    <n v="1"/>
    <n v="0"/>
    <n v="0"/>
    <n v="0.25"/>
    <n v="0.25"/>
    <n v="0.25"/>
    <n v="0.25"/>
    <n v="520531"/>
    <n v="175416"/>
    <s v="EAS"/>
  </r>
  <r>
    <s v="17/2769/FUL"/>
    <x v="0"/>
    <m/>
    <d v="2018-04-13T00:00:00"/>
    <d v="2021-04-13T00:00:00"/>
    <d v="2018-11-30T00:00:00"/>
    <m/>
    <x v="0"/>
    <x v="0"/>
    <m/>
    <s v="Demolition of existing detached dwelling and construction of a new 2 storey, 5 bedroom dwelling."/>
    <s v="54 Sandy Lane_x000d_Petersham_x000d_Richmond_x000d_TW10 7EL_x000d_"/>
    <s v="TW10 7EL"/>
    <m/>
    <m/>
    <n v="1"/>
    <m/>
    <m/>
    <m/>
    <m/>
    <m/>
    <n v="1"/>
    <m/>
    <m/>
    <m/>
    <m/>
    <m/>
    <n v="1"/>
    <m/>
    <m/>
    <m/>
    <n v="1"/>
    <n v="0"/>
    <n v="0"/>
    <n v="-1"/>
    <n v="0"/>
    <n v="1"/>
    <n v="0"/>
    <n v="0"/>
    <n v="0"/>
    <n v="0"/>
    <n v="0"/>
    <n v="0"/>
    <n v="0"/>
    <n v="0"/>
    <n v="0"/>
    <n v="0"/>
    <n v="517655"/>
    <n v="172610"/>
    <s v="HPR"/>
  </r>
  <r>
    <s v="17/2779/NMA"/>
    <x v="0"/>
    <m/>
    <d v="2018-03-09T00:00:00"/>
    <d v="2021-03-09T00:00:00"/>
    <d v="2016-05-02T00:00:00"/>
    <d v="2020-03-31T00:00:00"/>
    <x v="1"/>
    <x v="0"/>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m/>
    <m/>
    <n v="4"/>
    <n v="6"/>
    <m/>
    <m/>
    <m/>
    <m/>
    <n v="10"/>
    <n v="0"/>
    <n v="0"/>
    <n v="4"/>
    <n v="6"/>
    <n v="0"/>
    <n v="0"/>
    <n v="0"/>
    <n v="0"/>
    <n v="10"/>
    <n v="10"/>
    <n v="0"/>
    <n v="0"/>
    <n v="0"/>
    <n v="0"/>
    <n v="0"/>
    <n v="518534"/>
    <n v="171320"/>
    <s v="HPR"/>
  </r>
  <r>
    <s v="17/2779/NMA"/>
    <x v="0"/>
    <m/>
    <d v="2018-03-09T00:00:00"/>
    <d v="2021-03-09T00:00:00"/>
    <d v="2016-05-02T00:00:00"/>
    <d v="2020-03-31T00:00:00"/>
    <x v="1"/>
    <x v="0"/>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n v="1"/>
    <n v="4"/>
    <n v="2"/>
    <m/>
    <m/>
    <m/>
    <m/>
    <m/>
    <n v="7"/>
    <n v="1"/>
    <n v="4"/>
    <n v="2"/>
    <n v="0"/>
    <n v="0"/>
    <n v="0"/>
    <n v="0"/>
    <n v="0"/>
    <n v="7"/>
    <n v="7"/>
    <n v="0"/>
    <n v="0"/>
    <n v="0"/>
    <n v="0"/>
    <n v="0"/>
    <n v="518534"/>
    <n v="171320"/>
    <s v="HPR"/>
  </r>
  <r>
    <s v="17/2872/FUL"/>
    <x v="0"/>
    <m/>
    <d v="2019-05-30T00:00:00"/>
    <d v="2022-05-20T00:00:00"/>
    <m/>
    <m/>
    <x v="2"/>
    <x v="0"/>
    <m/>
    <s v="33 Wensleydale Road Hampton TW12 2LP"/>
    <s v="Erection of a one and a half storey, three-bedroom house in the rear garden of 33 (sited to rear of 35-35a) Wensleydale Road, with accommodation at basement level, associated hard and soft landscaping, 4 no.parking, refuse/recycling and cycle stores."/>
    <s v="TW12 2LP"/>
    <m/>
    <m/>
    <m/>
    <m/>
    <m/>
    <m/>
    <m/>
    <m/>
    <n v="0"/>
    <m/>
    <m/>
    <m/>
    <n v="1"/>
    <m/>
    <m/>
    <m/>
    <m/>
    <m/>
    <n v="1"/>
    <n v="0"/>
    <n v="0"/>
    <n v="1"/>
    <n v="0"/>
    <n v="0"/>
    <n v="0"/>
    <n v="0"/>
    <n v="0"/>
    <n v="1"/>
    <n v="0"/>
    <n v="0"/>
    <n v="0.25"/>
    <n v="0.25"/>
    <n v="0.25"/>
    <n v="0.25"/>
    <n v="513537"/>
    <n v="170046"/>
    <s v="HTN"/>
  </r>
  <r>
    <s v="17/2939/FUL"/>
    <x v="1"/>
    <m/>
    <d v="2017-11-09T00:00:00"/>
    <d v="2020-11-09T00:00:00"/>
    <d v="2018-09-04T00:00:00"/>
    <m/>
    <x v="0"/>
    <x v="0"/>
    <m/>
    <s v="Part conversion of rear shop unit and single storey side/rear extension to form a studio flat._x000d_"/>
    <s v="54 White Hart Lane_x000d_Barnes_x000d_London_x000d_SW13 0PZ_x000d_"/>
    <s v="SW13 0PZ"/>
    <m/>
    <m/>
    <m/>
    <m/>
    <m/>
    <m/>
    <m/>
    <m/>
    <n v="0"/>
    <m/>
    <n v="1"/>
    <m/>
    <m/>
    <m/>
    <m/>
    <m/>
    <m/>
    <m/>
    <n v="1"/>
    <n v="1"/>
    <n v="0"/>
    <n v="0"/>
    <n v="0"/>
    <n v="0"/>
    <n v="0"/>
    <n v="0"/>
    <n v="0"/>
    <n v="1"/>
    <n v="0"/>
    <n v="1"/>
    <n v="0"/>
    <n v="0"/>
    <n v="0"/>
    <n v="0"/>
    <n v="521310"/>
    <n v="175864"/>
    <s v="MBC"/>
  </r>
  <r>
    <s v="17/2957/FUL"/>
    <x v="2"/>
    <m/>
    <d v="2017-12-20T00:00:00"/>
    <d v="2020-12-20T00:00:00"/>
    <m/>
    <m/>
    <x v="2"/>
    <x v="0"/>
    <m/>
    <s v="Formation of additional floor of accommodation in the form of a mansard style roof extension to facilitate the conversion of existing first floor 3 bedroom flat into 2x1 bedroom flats and provision of 2x1 bedroom flats at second floor level through the ma"/>
    <s v="4A New Broadway_x000d_Hampton Hill_x000d_Hampton_x000d_TW12 1JG_x000d_"/>
    <s v="TW12 1JG"/>
    <m/>
    <m/>
    <n v="1"/>
    <m/>
    <m/>
    <m/>
    <m/>
    <m/>
    <n v="1"/>
    <m/>
    <n v="4"/>
    <m/>
    <m/>
    <m/>
    <m/>
    <m/>
    <m/>
    <m/>
    <n v="4"/>
    <n v="4"/>
    <n v="0"/>
    <n v="-1"/>
    <n v="0"/>
    <n v="0"/>
    <n v="0"/>
    <n v="0"/>
    <n v="0"/>
    <n v="3"/>
    <n v="0"/>
    <n v="0"/>
    <n v="0.75"/>
    <n v="0.75"/>
    <n v="0.75"/>
    <n v="0.75"/>
    <n v="514558"/>
    <n v="171264"/>
    <s v="FHH"/>
  </r>
  <r>
    <s v="17/2995/FUL"/>
    <x v="1"/>
    <m/>
    <d v="2018-04-24T00:00:00"/>
    <d v="2021-04-24T00:00:00"/>
    <d v="2019-01-31T00:00:00"/>
    <d v="2019-04-10T00:00:00"/>
    <x v="1"/>
    <x v="0"/>
    <m/>
    <s v="Change of use from a House in Multiple Occupation (Use Class C4) to create three self-contained flats (Use Class C3).  Installation of rear conservation rooflight, side ground floor window and replacement windows."/>
    <s v="24 Larkfield Road_x000d_Richmond_x000d__x000d_"/>
    <s v="TW9 2PF"/>
    <n v="1"/>
    <m/>
    <m/>
    <m/>
    <n v="1"/>
    <m/>
    <m/>
    <m/>
    <n v="2"/>
    <m/>
    <n v="1"/>
    <n v="2"/>
    <m/>
    <m/>
    <m/>
    <m/>
    <m/>
    <m/>
    <n v="3"/>
    <n v="0"/>
    <n v="2"/>
    <n v="0"/>
    <n v="0"/>
    <n v="-1"/>
    <n v="0"/>
    <n v="0"/>
    <n v="0"/>
    <n v="1"/>
    <n v="1"/>
    <n v="0"/>
    <n v="0"/>
    <n v="0"/>
    <n v="0"/>
    <n v="0"/>
    <n v="518267"/>
    <n v="175282"/>
    <s v="NRW"/>
  </r>
  <r>
    <s v="17/3001/GPD16"/>
    <x v="1"/>
    <s v="PA"/>
    <d v="2017-09-27T00:00:00"/>
    <d v="2021-06-07T00:00:00"/>
    <m/>
    <m/>
    <x v="2"/>
    <x v="0"/>
    <m/>
    <s v="Change of use from B8 (storage) to C3 (residential use) to create a 1 bedroom unit."/>
    <s v="Unit 3 Plough Lane Teddington_x000a__x000a_"/>
    <s v="TW11 9BN"/>
    <m/>
    <m/>
    <m/>
    <m/>
    <m/>
    <m/>
    <m/>
    <m/>
    <n v="0"/>
    <m/>
    <n v="1"/>
    <m/>
    <m/>
    <m/>
    <m/>
    <m/>
    <m/>
    <n v="0"/>
    <n v="1"/>
    <n v="1"/>
    <n v="0"/>
    <n v="0"/>
    <n v="0"/>
    <n v="0"/>
    <n v="0"/>
    <n v="0"/>
    <n v="0"/>
    <n v="1"/>
    <n v="0"/>
    <n v="0.5"/>
    <n v="0.5"/>
    <n v="0"/>
    <n v="0"/>
    <n v="0"/>
    <n v="516215"/>
    <n v="171077"/>
    <s v="TED"/>
  </r>
  <r>
    <s v="17/3003/GPD16"/>
    <x v="1"/>
    <s v="PA"/>
    <d v="2017-09-27T00:00:00"/>
    <d v="2021-06-07T00:00:00"/>
    <m/>
    <m/>
    <x v="2"/>
    <x v="0"/>
    <m/>
    <s v="Change of use from B8 (storage) to C3 (residential) to create 2 Studio units."/>
    <s v="Unit 4 To 5A_x000d_Plough Lane_x000d_Teddington_x000d__x000d_"/>
    <s v="TW11 9BN"/>
    <m/>
    <m/>
    <m/>
    <m/>
    <m/>
    <m/>
    <m/>
    <m/>
    <n v="0"/>
    <m/>
    <n v="2"/>
    <m/>
    <m/>
    <m/>
    <m/>
    <m/>
    <m/>
    <n v="0"/>
    <n v="2"/>
    <n v="2"/>
    <n v="0"/>
    <n v="0"/>
    <n v="0"/>
    <n v="0"/>
    <n v="0"/>
    <n v="0"/>
    <n v="0"/>
    <n v="2"/>
    <n v="0"/>
    <n v="0.5"/>
    <n v="0.5"/>
    <n v="0"/>
    <n v="0"/>
    <n v="0"/>
    <n v="516224"/>
    <n v="171078"/>
    <s v="TED"/>
  </r>
  <r>
    <s v="17/3054/FUL"/>
    <x v="0"/>
    <m/>
    <d v="2018-10-30T00:00:00"/>
    <d v="2021-10-30T00:00:00"/>
    <m/>
    <m/>
    <x v="2"/>
    <x v="0"/>
    <m/>
    <s v="Demolition of existing garages and erection of a pair of two-storey, 3-bedroom semi-detached houses (2 no.), with associated landscaping and 4 off-street parking bays."/>
    <s v="Garage Site _x000d_Marys Terrace_x000d_Twickenham_x000d_TW1 3JB"/>
    <s v="TW1 3JB"/>
    <m/>
    <m/>
    <m/>
    <m/>
    <m/>
    <m/>
    <m/>
    <m/>
    <n v="0"/>
    <m/>
    <m/>
    <m/>
    <n v="2"/>
    <m/>
    <m/>
    <m/>
    <m/>
    <m/>
    <n v="2"/>
    <n v="0"/>
    <n v="0"/>
    <n v="2"/>
    <n v="0"/>
    <n v="0"/>
    <n v="0"/>
    <n v="0"/>
    <n v="0"/>
    <n v="2"/>
    <n v="0"/>
    <n v="0"/>
    <n v="0.5"/>
    <n v="0.5"/>
    <n v="0.5"/>
    <n v="0.5"/>
    <n v="516182"/>
    <n v="173653"/>
    <s v="TWR"/>
  </r>
  <r>
    <s v="17/3077/FUL"/>
    <x v="0"/>
    <m/>
    <d v="2018-03-15T00:00:00"/>
    <d v="2021-03-15T00:00:00"/>
    <d v="2020-05-04T00:00:00"/>
    <m/>
    <x v="2"/>
    <x v="0"/>
    <m/>
    <s v="Erection of a 3 storey dwellinghouse with accommodation at basement level, associated landscaping works and rear outbuilding for garage."/>
    <s v="4 Church Street_x000d_Twickenham_x000d_TW1 3NJ"/>
    <s v="TW1 3NJ"/>
    <m/>
    <m/>
    <m/>
    <m/>
    <m/>
    <m/>
    <m/>
    <m/>
    <n v="0"/>
    <m/>
    <m/>
    <m/>
    <m/>
    <n v="1"/>
    <m/>
    <m/>
    <m/>
    <m/>
    <n v="1"/>
    <n v="0"/>
    <n v="0"/>
    <n v="0"/>
    <n v="1"/>
    <n v="0"/>
    <n v="0"/>
    <n v="0"/>
    <n v="0"/>
    <n v="1"/>
    <n v="0"/>
    <n v="1"/>
    <n v="0"/>
    <n v="0"/>
    <n v="0"/>
    <n v="0"/>
    <n v="516426"/>
    <n v="173349"/>
    <s v="TWR"/>
  </r>
  <r>
    <s v="17/3132/FUL"/>
    <x v="0"/>
    <m/>
    <d v="2018-10-16T00:00:00"/>
    <d v="2021-10-16T00:00:00"/>
    <d v="2019-02-05T00:00:00"/>
    <d v="2020-03-31T00:00:00"/>
    <x v="1"/>
    <x v="0"/>
    <m/>
    <s v="Demolition of existing garage and construction of a two-storey, 3-bedroom house, with accommodation in the roof space. Formation of new vehicular access and 1 off-street parking space in front on no.22."/>
    <s v="22 Vivienne Close_x000a_Twickenham_x000a_TW1 2JX"/>
    <s v="TW1 2JX"/>
    <m/>
    <m/>
    <m/>
    <m/>
    <m/>
    <m/>
    <m/>
    <m/>
    <n v="0"/>
    <m/>
    <m/>
    <m/>
    <n v="1"/>
    <m/>
    <m/>
    <m/>
    <m/>
    <m/>
    <n v="1"/>
    <n v="0"/>
    <n v="0"/>
    <n v="1"/>
    <n v="0"/>
    <n v="0"/>
    <n v="0"/>
    <n v="0"/>
    <n v="0"/>
    <n v="1"/>
    <n v="1"/>
    <n v="0"/>
    <n v="0"/>
    <n v="0"/>
    <n v="0"/>
    <n v="0"/>
    <n v="517531"/>
    <n v="174067"/>
    <s v="TWR"/>
  </r>
  <r>
    <s v="17/3265/FUL"/>
    <x v="0"/>
    <m/>
    <d v="2018-01-15T00:00:00"/>
    <d v="2021-01-15T00:00:00"/>
    <m/>
    <m/>
    <x v="2"/>
    <x v="0"/>
    <m/>
    <s v="Demolition of existing detached house and erection of a new detached single family dwellinghouse."/>
    <s v="Lestock House_x000d_73B Castelnau_x000d_Barnes_x000d_London_x000d_SW13 9RT_x000d_"/>
    <s v="SW13 9RT"/>
    <m/>
    <m/>
    <n v="1"/>
    <m/>
    <m/>
    <m/>
    <m/>
    <m/>
    <n v="1"/>
    <m/>
    <m/>
    <m/>
    <m/>
    <m/>
    <n v="1"/>
    <m/>
    <m/>
    <m/>
    <n v="1"/>
    <n v="0"/>
    <n v="0"/>
    <n v="-1"/>
    <n v="0"/>
    <n v="1"/>
    <n v="0"/>
    <n v="0"/>
    <n v="0"/>
    <n v="0"/>
    <n v="0"/>
    <n v="0"/>
    <n v="0"/>
    <n v="0"/>
    <n v="0"/>
    <n v="0"/>
    <n v="522475"/>
    <n v="177141"/>
    <s v="BAR"/>
  </r>
  <r>
    <s v="17/3347/FUL"/>
    <x v="0"/>
    <m/>
    <d v="2018-07-25T00:00:00"/>
    <d v="2021-07-25T00:00:00"/>
    <d v="2018-11-01T00:00:00"/>
    <d v="2019-12-02T00:00:00"/>
    <x v="1"/>
    <x v="0"/>
    <m/>
    <s v="Erection of a pair of four-bedroom semi-detached dwellings together with landscaping, following demolition of existing hall building (use class D2)."/>
    <s v="12 Westfields Avenue_x000d_Barnes_x000d_London_x000d_SW13 0AU"/>
    <s v="SW13 0AU"/>
    <m/>
    <m/>
    <m/>
    <m/>
    <m/>
    <m/>
    <m/>
    <m/>
    <n v="0"/>
    <m/>
    <m/>
    <m/>
    <m/>
    <n v="2"/>
    <m/>
    <m/>
    <m/>
    <m/>
    <n v="2"/>
    <n v="0"/>
    <n v="0"/>
    <n v="0"/>
    <n v="2"/>
    <n v="0"/>
    <n v="0"/>
    <n v="0"/>
    <n v="0"/>
    <n v="2"/>
    <n v="2"/>
    <n v="0"/>
    <n v="0"/>
    <n v="0"/>
    <n v="0"/>
    <n v="0"/>
    <n v="521397"/>
    <n v="175828"/>
    <s v="MBC"/>
  </r>
  <r>
    <s v="17/3402/GPD16"/>
    <x v="1"/>
    <s v="PA"/>
    <d v="2017-11-03T00:00:00"/>
    <d v="2020-11-03T00:00:00"/>
    <m/>
    <m/>
    <x v="2"/>
    <x v="0"/>
    <m/>
    <s v="Change of use from B8 (Storage) to C3 (Residential) to create 1 no. studio flat."/>
    <s v="Unit 1_x000d_Plough Lane_x000d_Teddington_x000d__x000d_"/>
    <s v="TW11"/>
    <m/>
    <m/>
    <m/>
    <m/>
    <m/>
    <m/>
    <m/>
    <m/>
    <n v="0"/>
    <m/>
    <n v="1"/>
    <m/>
    <m/>
    <m/>
    <m/>
    <m/>
    <m/>
    <m/>
    <n v="1"/>
    <n v="1"/>
    <n v="0"/>
    <n v="0"/>
    <n v="0"/>
    <n v="0"/>
    <n v="0"/>
    <n v="0"/>
    <n v="0"/>
    <n v="1"/>
    <n v="0"/>
    <n v="0"/>
    <n v="0.25"/>
    <n v="0.25"/>
    <n v="0.25"/>
    <n v="0.25"/>
    <n v="516208"/>
    <n v="171077"/>
    <s v="TED"/>
  </r>
  <r>
    <s v="17/3404/FUL"/>
    <x v="1"/>
    <m/>
    <d v="2018-02-01T00:00:00"/>
    <d v="2021-02-02T00:00:00"/>
    <m/>
    <m/>
    <x v="2"/>
    <x v="0"/>
    <m/>
    <s v="Erection of a two storey side and single storey rear extension and change of existing C3(residential) use at first floor to facilitate the provision of B1(a) office floorspace with associated hard and soft landscaping, bin and cycle storage and 2 car park"/>
    <s v="91 Stanley Road_x000d_Teddington_x000d_TW11 8UB"/>
    <s v="TW11 8UB"/>
    <n v="1"/>
    <m/>
    <m/>
    <m/>
    <m/>
    <m/>
    <m/>
    <m/>
    <n v="1"/>
    <m/>
    <m/>
    <m/>
    <m/>
    <m/>
    <m/>
    <m/>
    <m/>
    <m/>
    <n v="0"/>
    <n v="-1"/>
    <n v="0"/>
    <n v="0"/>
    <n v="0"/>
    <n v="0"/>
    <n v="0"/>
    <n v="0"/>
    <n v="0"/>
    <n v="-1"/>
    <n v="0"/>
    <n v="0"/>
    <n v="-0.25"/>
    <n v="-0.25"/>
    <n v="-0.25"/>
    <n v="-0.25"/>
    <n v="515091"/>
    <n v="171518"/>
    <s v="FHH"/>
  </r>
  <r>
    <s v="17/3590/FUL"/>
    <x v="0"/>
    <m/>
    <d v="2018-07-26T00:00:00"/>
    <d v="2021-07-26T00:00:00"/>
    <m/>
    <m/>
    <x v="2"/>
    <x v="0"/>
    <m/>
    <s v="Demolition of the existing garages. Erection of 1 x 2 bed single storey house and 1 x 3 bed single storey house with basement with associated hard and soft landscaping, refuse and cycle stores."/>
    <s v="Garages Rear Of 48-52_x000d_Anlaby Road_x000d_Teddington_x000d__x000d_"/>
    <s v="TW11 0PP"/>
    <m/>
    <m/>
    <m/>
    <m/>
    <m/>
    <m/>
    <m/>
    <m/>
    <n v="0"/>
    <m/>
    <m/>
    <n v="1"/>
    <n v="1"/>
    <m/>
    <m/>
    <m/>
    <m/>
    <m/>
    <n v="2"/>
    <n v="0"/>
    <n v="1"/>
    <n v="1"/>
    <n v="0"/>
    <n v="0"/>
    <n v="0"/>
    <n v="0"/>
    <n v="0"/>
    <n v="2"/>
    <n v="0"/>
    <n v="0"/>
    <n v="0.5"/>
    <n v="0.5"/>
    <n v="0.5"/>
    <n v="0.5"/>
    <n v="514975"/>
    <n v="171285"/>
    <s v="FHH"/>
  </r>
  <r>
    <s v="17/3591/FUL"/>
    <x v="2"/>
    <m/>
    <d v="2018-10-12T00:00:00"/>
    <d v="2021-10-12T00:00:00"/>
    <m/>
    <d v="2020-03-31T00:00:00"/>
    <x v="1"/>
    <x v="0"/>
    <m/>
    <s v="Erection of external rear steps with railings to the property, new door on first floor side elevation to the rear (first floor) and proposed flues to the front elevation to accommodate the conversion of the existing three bedroom flat into 2x1 bed (1 pers"/>
    <s v="94A High Street_x000d_Whitton_x000d_Twickenham_x000d_TW2 7LN_x000d_"/>
    <s v="TW2 7LN"/>
    <m/>
    <m/>
    <n v="1"/>
    <m/>
    <m/>
    <m/>
    <m/>
    <m/>
    <n v="1"/>
    <m/>
    <n v="2"/>
    <m/>
    <m/>
    <m/>
    <m/>
    <m/>
    <m/>
    <m/>
    <n v="2"/>
    <n v="2"/>
    <n v="0"/>
    <n v="-1"/>
    <n v="0"/>
    <n v="0"/>
    <n v="0"/>
    <n v="0"/>
    <n v="0"/>
    <n v="1"/>
    <n v="1"/>
    <n v="0"/>
    <n v="0"/>
    <n v="0"/>
    <n v="0"/>
    <n v="0"/>
    <n v="514174"/>
    <n v="173697"/>
    <s v="WHI"/>
  </r>
  <r>
    <s v="17/3610/FUL"/>
    <x v="3"/>
    <m/>
    <d v="2018-03-23T00:00:00"/>
    <d v="2021-03-23T00:00:00"/>
    <m/>
    <m/>
    <x v="2"/>
    <x v="0"/>
    <m/>
    <s v="Partial demolition of existing buildings, refurbishment of  2  x commercial units (A2 use Class) on ground floor. Partial new build extensions to the roof in addition to ground, first and second floor extensions to the rear of the site to provide 2 x 2-be"/>
    <s v="67 - 69 Barnes High Street_x000d_Barnes_x000d_London_x000d__x000d_"/>
    <s v="SW13 9LD"/>
    <n v="1"/>
    <n v="2"/>
    <m/>
    <m/>
    <m/>
    <m/>
    <m/>
    <m/>
    <n v="3"/>
    <m/>
    <n v="5"/>
    <n v="2"/>
    <m/>
    <m/>
    <m/>
    <m/>
    <m/>
    <m/>
    <n v="7"/>
    <n v="4"/>
    <n v="0"/>
    <n v="0"/>
    <n v="0"/>
    <n v="0"/>
    <n v="0"/>
    <n v="0"/>
    <n v="0"/>
    <n v="4"/>
    <n v="0"/>
    <n v="1.3333333333333333"/>
    <n v="1.3333333333333333"/>
    <n v="1.3333333333333333"/>
    <n v="0"/>
    <n v="0"/>
    <n v="521762"/>
    <n v="176415"/>
    <s v="BAR"/>
  </r>
  <r>
    <s v="17/3667/FUL"/>
    <x v="0"/>
    <m/>
    <d v="2018-04-25T00:00:00"/>
    <d v="2021-04-25T00:00:00"/>
    <d v="2020-03-02T00:00:00"/>
    <m/>
    <x v="0"/>
    <x v="0"/>
    <m/>
    <s v="Demolition of existing staff accommodation caravans and storage barn and erection of replacement grooms accommodation."/>
    <s v="Manor Farm Riding School_x000d_Petersham Road_x000d_Petersham_x000d_Richmond_x000d_TW10 7AH_x000d_"/>
    <s v="TW10 7AH"/>
    <m/>
    <m/>
    <m/>
    <m/>
    <m/>
    <m/>
    <m/>
    <m/>
    <n v="0"/>
    <m/>
    <m/>
    <m/>
    <n v="1"/>
    <m/>
    <m/>
    <m/>
    <m/>
    <m/>
    <n v="1"/>
    <n v="0"/>
    <n v="0"/>
    <n v="1"/>
    <n v="0"/>
    <n v="0"/>
    <n v="0"/>
    <n v="0"/>
    <n v="0"/>
    <n v="1"/>
    <n v="0"/>
    <n v="1"/>
    <n v="0"/>
    <n v="0"/>
    <n v="0"/>
    <n v="0"/>
    <n v="517808"/>
    <n v="173353"/>
    <s v="HPR"/>
  </r>
  <r>
    <s v="17/3696/GPD16"/>
    <x v="1"/>
    <s v="PA"/>
    <d v="2017-12-22T00:00:00"/>
    <d v="2020-12-22T00:00:00"/>
    <m/>
    <m/>
    <x v="2"/>
    <x v="0"/>
    <m/>
    <s v="Change of use of premises from B8 (warehouse/distrubtion) to C3 (residential - 6 x 1 bed flats)"/>
    <s v="1A St Leonards Road_x000d_East Sheen_x000d_London_x000d_SW14 7LY_x000d_"/>
    <s v="SW14 7LY"/>
    <m/>
    <m/>
    <m/>
    <m/>
    <m/>
    <m/>
    <m/>
    <m/>
    <n v="0"/>
    <m/>
    <n v="6"/>
    <m/>
    <m/>
    <m/>
    <m/>
    <m/>
    <m/>
    <m/>
    <n v="6"/>
    <n v="6"/>
    <n v="0"/>
    <n v="0"/>
    <n v="0"/>
    <n v="0"/>
    <n v="0"/>
    <n v="0"/>
    <n v="0"/>
    <n v="6"/>
    <n v="0"/>
    <n v="0"/>
    <n v="1.5"/>
    <n v="1.5"/>
    <n v="1.5"/>
    <n v="1.5"/>
    <n v="520442"/>
    <n v="175588"/>
    <s v="EAS"/>
  </r>
  <r>
    <s v="17/3795/GPD15"/>
    <x v="1"/>
    <s v="PA"/>
    <d v="2017-12-11T00:00:00"/>
    <d v="2020-12-11T00:00:00"/>
    <m/>
    <m/>
    <x v="2"/>
    <x v="0"/>
    <m/>
    <s v="Change of use from Offices (B1) to Residential (C3)."/>
    <s v="25 Church Road_x000d_Teddington_x000d_TW11 8PF_x000d_"/>
    <s v="TW11 8PF"/>
    <m/>
    <m/>
    <m/>
    <m/>
    <m/>
    <m/>
    <m/>
    <m/>
    <n v="0"/>
    <m/>
    <m/>
    <n v="1"/>
    <n v="1"/>
    <m/>
    <m/>
    <m/>
    <m/>
    <m/>
    <n v="2"/>
    <n v="0"/>
    <n v="1"/>
    <n v="1"/>
    <n v="0"/>
    <n v="0"/>
    <n v="0"/>
    <n v="0"/>
    <n v="0"/>
    <n v="2"/>
    <n v="0"/>
    <n v="0"/>
    <n v="0.5"/>
    <n v="0.5"/>
    <n v="0.5"/>
    <n v="0.5"/>
    <n v="515664"/>
    <n v="171121"/>
    <s v="TED"/>
  </r>
  <r>
    <s v="17/4005/FUL"/>
    <x v="3"/>
    <m/>
    <d v="2020-03-05T00:00:00"/>
    <d v="2023-03-05T00:00:00"/>
    <m/>
    <m/>
    <x v="2"/>
    <x v="0"/>
    <m/>
    <s v="Installation of new shopfront, new front access door, new windows to front and rear facades, alterations to and replacement of existing fenestration, removal of external staircase at rear ground and first floor level, provision of bike store and removal o"/>
    <s v="51 Kew Road_x000d_Richmond_x000d_TW9 2NQ"/>
    <s v="TW9 2NQ"/>
    <n v="1"/>
    <m/>
    <m/>
    <m/>
    <m/>
    <m/>
    <m/>
    <m/>
    <n v="1"/>
    <m/>
    <n v="2"/>
    <m/>
    <m/>
    <m/>
    <m/>
    <m/>
    <m/>
    <m/>
    <n v="2"/>
    <n v="1"/>
    <n v="0"/>
    <n v="0"/>
    <n v="0"/>
    <n v="0"/>
    <n v="0"/>
    <n v="0"/>
    <n v="0"/>
    <n v="1"/>
    <n v="0"/>
    <n v="0"/>
    <n v="0.25"/>
    <n v="0.25"/>
    <n v="0.25"/>
    <n v="0.25"/>
    <n v="518109"/>
    <n v="175300"/>
    <s v="SRW"/>
  </r>
  <r>
    <s v="17/4014/FUL"/>
    <x v="1"/>
    <m/>
    <d v="2018-11-30T00:00:00"/>
    <d v="2022-03-19T00:00:00"/>
    <m/>
    <m/>
    <x v="2"/>
    <x v="0"/>
    <m/>
    <s v="Change of use of part front ground floor A5(hot food takeaways) use to C3(residential) use to facilitate the conversion of existing 3 bed maisonette above shop into 2 x 2 bed (2B3P) flats. Change of use of part rear ground floor rear from A5(retail) to C"/>
    <s v="126 Heath Road_x000d_Twickenham_x000d_TW1 4BN_x000d_"/>
    <s v="TW1 4BN"/>
    <m/>
    <m/>
    <n v="1"/>
    <m/>
    <m/>
    <m/>
    <m/>
    <m/>
    <n v="1"/>
    <m/>
    <n v="1"/>
    <n v="2"/>
    <m/>
    <m/>
    <m/>
    <m/>
    <m/>
    <m/>
    <n v="3"/>
    <n v="1"/>
    <n v="2"/>
    <n v="-1"/>
    <n v="0"/>
    <n v="0"/>
    <n v="0"/>
    <n v="0"/>
    <n v="0"/>
    <n v="2"/>
    <n v="0"/>
    <n v="0"/>
    <n v="0.5"/>
    <n v="0.5"/>
    <n v="0.5"/>
    <n v="0.5"/>
    <n v="515746"/>
    <n v="173156"/>
    <s v="SOT"/>
  </r>
  <r>
    <s v="17/4015/FUL"/>
    <x v="0"/>
    <m/>
    <d v="2018-10-03T00:00:00"/>
    <d v="2021-10-03T00:00:00"/>
    <m/>
    <m/>
    <x v="2"/>
    <x v="0"/>
    <m/>
    <s v="Erection of 2no. dwellings with associated cycle parking and refuse storage."/>
    <s v="Land To Rear Of 34 - 40 The Quadrant Richmond_x000a__x000a_"/>
    <s v="TW9 1DN"/>
    <m/>
    <m/>
    <m/>
    <m/>
    <m/>
    <m/>
    <m/>
    <m/>
    <n v="0"/>
    <m/>
    <m/>
    <n v="2"/>
    <m/>
    <m/>
    <m/>
    <m/>
    <m/>
    <m/>
    <n v="2"/>
    <n v="0"/>
    <n v="2"/>
    <n v="0"/>
    <n v="0"/>
    <n v="0"/>
    <n v="0"/>
    <n v="0"/>
    <n v="0"/>
    <n v="2"/>
    <n v="0"/>
    <n v="0"/>
    <n v="0.5"/>
    <n v="0.5"/>
    <n v="0.5"/>
    <n v="0.5"/>
    <n v="518028"/>
    <n v="175050"/>
    <s v="SRW"/>
  </r>
  <r>
    <s v="17/4114/PS192"/>
    <x v="1"/>
    <s v="PA"/>
    <d v="2017-12-28T00:00:00"/>
    <d v="2020-12-28T00:00:00"/>
    <m/>
    <m/>
    <x v="2"/>
    <x v="0"/>
    <m/>
    <s v="Change of use from Class C4 (House in Multiple Occupation) to C3 (residential) to provide 1 x 3 bed flat"/>
    <s v="35A Broad Street_x000d_Teddington_x000d_TW11 8QZ_x000d_"/>
    <s v="TW11 8QZ"/>
    <m/>
    <m/>
    <n v="1"/>
    <m/>
    <m/>
    <m/>
    <m/>
    <m/>
    <n v="1"/>
    <m/>
    <m/>
    <m/>
    <n v="1"/>
    <m/>
    <m/>
    <m/>
    <m/>
    <m/>
    <n v="1"/>
    <n v="0"/>
    <n v="0"/>
    <n v="0"/>
    <n v="0"/>
    <n v="0"/>
    <n v="0"/>
    <n v="0"/>
    <n v="0"/>
    <n v="0"/>
    <n v="0"/>
    <n v="0"/>
    <n v="0"/>
    <n v="0"/>
    <n v="0"/>
    <n v="0"/>
    <n v="515625"/>
    <n v="170998"/>
    <s v="TED"/>
  </r>
  <r>
    <s v="17/4122/FUL"/>
    <x v="0"/>
    <m/>
    <d v="2018-12-21T00:00:00"/>
    <d v="2021-12-21T00:00:00"/>
    <m/>
    <m/>
    <x v="2"/>
    <x v="0"/>
    <m/>
    <s v="Demolition of garage and the erection of a three-storey two-bedroom detached dwelling with associated landscaping. (Re-consultation required for the following reason: Building line adjusted following a further site survey to accurately record the location"/>
    <s v="Land Adjacent To 93 Elm Bank Gardens Barnes"/>
    <s v="SW13 0NX"/>
    <m/>
    <m/>
    <m/>
    <m/>
    <m/>
    <m/>
    <m/>
    <m/>
    <n v="0"/>
    <m/>
    <m/>
    <n v="1"/>
    <m/>
    <m/>
    <m/>
    <m/>
    <m/>
    <m/>
    <n v="1"/>
    <n v="0"/>
    <n v="1"/>
    <n v="0"/>
    <n v="0"/>
    <n v="0"/>
    <n v="0"/>
    <n v="0"/>
    <n v="0"/>
    <n v="1"/>
    <n v="0"/>
    <n v="0"/>
    <n v="0.25"/>
    <n v="0.25"/>
    <n v="0.25"/>
    <n v="0.25"/>
    <n v="521350"/>
    <n v="176123"/>
    <s v="MBC"/>
  </r>
  <r>
    <s v="17/4238/FUL"/>
    <x v="0"/>
    <m/>
    <d v="2018-02-23T00:00:00"/>
    <d v="2021-02-26T00:00:00"/>
    <d v="2019-02-13T00:00:00"/>
    <d v="2019-10-30T00:00:00"/>
    <x v="1"/>
    <x v="4"/>
    <m/>
    <s v="Demolition of the existing bungalow and construction of a new 6 bedroom detached house, to include external hard and soft landscaping to the front and rear, to be used as a children's home."/>
    <s v="105 Queens Road_x000d_Teddington_x000d_TW11 0LZ"/>
    <s v="TW11 0LZ"/>
    <m/>
    <m/>
    <n v="1"/>
    <m/>
    <m/>
    <m/>
    <m/>
    <m/>
    <n v="1"/>
    <m/>
    <m/>
    <m/>
    <m/>
    <m/>
    <m/>
    <n v="1"/>
    <m/>
    <m/>
    <n v="1"/>
    <n v="0"/>
    <n v="0"/>
    <n v="-1"/>
    <n v="0"/>
    <n v="0"/>
    <n v="1"/>
    <n v="0"/>
    <n v="0"/>
    <n v="0"/>
    <n v="0"/>
    <n v="0"/>
    <n v="0"/>
    <n v="0"/>
    <n v="0"/>
    <n v="0"/>
    <n v="515649"/>
    <n v="170638"/>
    <s v="TED"/>
  </r>
  <r>
    <s v="17/4268/FUL"/>
    <x v="0"/>
    <m/>
    <d v="2018-05-09T00:00:00"/>
    <d v="2021-05-09T00:00:00"/>
    <d v="2019-03-01T00:00:00"/>
    <m/>
    <x v="0"/>
    <x v="0"/>
    <m/>
    <s v="Demolition of existing garages and construction of a new part subterranean split level part two storey dwelling house, new landscaping to surrounding amenity space."/>
    <s v="41 Lonsdale Road_x000d_Barnes_x000d_London_x000d__x000d_"/>
    <s v="SW13 9JR"/>
    <m/>
    <m/>
    <m/>
    <m/>
    <m/>
    <m/>
    <m/>
    <m/>
    <n v="0"/>
    <m/>
    <m/>
    <m/>
    <n v="1"/>
    <m/>
    <m/>
    <m/>
    <m/>
    <m/>
    <n v="1"/>
    <n v="0"/>
    <n v="0"/>
    <n v="1"/>
    <n v="0"/>
    <n v="0"/>
    <n v="0"/>
    <n v="0"/>
    <n v="0"/>
    <n v="1"/>
    <n v="0"/>
    <n v="1"/>
    <n v="0"/>
    <n v="0"/>
    <n v="0"/>
    <n v="0"/>
    <n v="522397"/>
    <n v="177790"/>
    <s v="BAR"/>
  </r>
  <r>
    <s v="17/4292/FUL"/>
    <x v="4"/>
    <m/>
    <d v="2018-01-25T00:00:00"/>
    <d v="2021-01-25T00:00:00"/>
    <m/>
    <m/>
    <x v="2"/>
    <x v="0"/>
    <m/>
    <s v="Proposed roof and side extension to the existing two storey residential building to provide three new apartment units and to increase the size of four of the existing units. Alterations to elevations including balconies at first and second floor."/>
    <s v="Cliveden House_x000d_Victoria Villas_x000d_Richmond_x000d_TW9 2JX_x000d_"/>
    <s v="TW9 2JX"/>
    <m/>
    <m/>
    <m/>
    <m/>
    <m/>
    <m/>
    <m/>
    <m/>
    <n v="0"/>
    <m/>
    <n v="1"/>
    <n v="2"/>
    <m/>
    <m/>
    <m/>
    <m/>
    <m/>
    <m/>
    <n v="3"/>
    <n v="1"/>
    <n v="2"/>
    <n v="0"/>
    <n v="0"/>
    <n v="0"/>
    <n v="0"/>
    <n v="0"/>
    <n v="0"/>
    <n v="3"/>
    <n v="0"/>
    <n v="0"/>
    <n v="0.75"/>
    <n v="0.75"/>
    <n v="0.75"/>
    <n v="0.75"/>
    <n v="518831"/>
    <n v="175436"/>
    <s v="NRW"/>
  </r>
  <r>
    <s v="17/4303/FUL"/>
    <x v="4"/>
    <m/>
    <d v="2018-07-20T00:00:00"/>
    <d v="2021-07-20T00:00:00"/>
    <m/>
    <d v="2020-07-07T00:00:00"/>
    <x v="0"/>
    <x v="0"/>
    <m/>
    <s v="Erection of a second floor roof extension to create a. two-bed flat with roof terraces"/>
    <s v="16 Elmtree Road Teddington_x000a__x000a_"/>
    <s v="TW11 8ST"/>
    <m/>
    <m/>
    <m/>
    <m/>
    <m/>
    <m/>
    <m/>
    <m/>
    <n v="0"/>
    <m/>
    <m/>
    <n v="1"/>
    <m/>
    <m/>
    <m/>
    <m/>
    <m/>
    <m/>
    <n v="1"/>
    <n v="0"/>
    <n v="1"/>
    <n v="0"/>
    <n v="0"/>
    <n v="0"/>
    <n v="0"/>
    <n v="0"/>
    <n v="0"/>
    <n v="1"/>
    <n v="0"/>
    <n v="1"/>
    <n v="0"/>
    <n v="0"/>
    <n v="0"/>
    <n v="0"/>
    <n v="515426"/>
    <n v="171451"/>
    <s v="FHH"/>
  </r>
  <r>
    <s v="17/4344/FUL"/>
    <x v="1"/>
    <m/>
    <d v="2018-03-09T00:00:00"/>
    <d v="2021-03-09T00:00:00"/>
    <m/>
    <m/>
    <x v="2"/>
    <x v="0"/>
    <m/>
    <s v="Change of use of first, second and third floors from Class A2 (offices) and Class A1 (ancillary office space) to 1 two-bedroom residential dwelling with roof terrace at fourth floor level with associated safety balustrade."/>
    <s v="First To Third Floors_x000d_2 The Square_x000d_Richmond_x000d__x000d_"/>
    <s v="TW9 1DY"/>
    <m/>
    <m/>
    <m/>
    <m/>
    <m/>
    <m/>
    <m/>
    <m/>
    <n v="0"/>
    <m/>
    <m/>
    <n v="1"/>
    <m/>
    <m/>
    <m/>
    <m/>
    <m/>
    <m/>
    <n v="1"/>
    <n v="0"/>
    <n v="1"/>
    <n v="0"/>
    <n v="0"/>
    <n v="0"/>
    <n v="0"/>
    <n v="0"/>
    <n v="0"/>
    <n v="1"/>
    <n v="0"/>
    <n v="0"/>
    <n v="0.25"/>
    <n v="0.25"/>
    <n v="0.25"/>
    <n v="0.25"/>
    <n v="517967"/>
    <n v="174947"/>
    <s v="SRW"/>
  </r>
  <r>
    <s v="17/4368/FUL"/>
    <x v="3"/>
    <m/>
    <d v="2019-03-06T00:00:00"/>
    <d v="2022-03-07T00:00:00"/>
    <d v="2019-09-02T00:00:00"/>
    <m/>
    <x v="0"/>
    <x v="0"/>
    <m/>
    <s v="Alterations to no. 117 to include demolition of existing two storey side extension, erection of a single storey rear extension and front porch.  New cycle store to rear. Subdivison of garden plot and demolition of existing garage at no. 117 to facilitate"/>
    <s v="117 Rectory Grove_x000d_Hampton_x000d_TW12 1EG"/>
    <s v="TW12 1EG"/>
    <m/>
    <m/>
    <m/>
    <n v="1"/>
    <m/>
    <m/>
    <m/>
    <m/>
    <n v="1"/>
    <m/>
    <m/>
    <n v="1"/>
    <n v="1"/>
    <m/>
    <m/>
    <m/>
    <m/>
    <m/>
    <n v="2"/>
    <n v="0"/>
    <n v="1"/>
    <n v="1"/>
    <n v="-1"/>
    <n v="0"/>
    <n v="0"/>
    <n v="0"/>
    <n v="0"/>
    <n v="1"/>
    <n v="0"/>
    <n v="1"/>
    <n v="0"/>
    <n v="0"/>
    <n v="0"/>
    <n v="0"/>
    <n v="512731"/>
    <n v="171617"/>
    <s v="HNN"/>
  </r>
  <r>
    <s v="17/4422/GPD15"/>
    <x v="1"/>
    <s v="PA"/>
    <d v="2018-02-05T00:00:00"/>
    <d v="2021-02-05T00:00:00"/>
    <m/>
    <m/>
    <x v="2"/>
    <x v="0"/>
    <m/>
    <s v="Change of use of the ground floor and accommodation above the rear workshop from Class B1(C) Light Industrial to Dwelling (Class C3)."/>
    <s v="25 Church Road_x000d_Teddington_x000d_TW11 8PF_x000d_"/>
    <s v="TW11 8PF"/>
    <m/>
    <m/>
    <m/>
    <m/>
    <m/>
    <m/>
    <m/>
    <m/>
    <n v="0"/>
    <m/>
    <m/>
    <n v="1"/>
    <m/>
    <m/>
    <m/>
    <m/>
    <m/>
    <m/>
    <n v="1"/>
    <n v="0"/>
    <n v="1"/>
    <n v="0"/>
    <n v="0"/>
    <n v="0"/>
    <n v="0"/>
    <n v="0"/>
    <n v="0"/>
    <n v="1"/>
    <n v="0"/>
    <n v="0"/>
    <n v="0.25"/>
    <n v="0.25"/>
    <n v="0.25"/>
    <n v="0.25"/>
    <n v="515664"/>
    <n v="171121"/>
    <s v="TED"/>
  </r>
  <r>
    <s v="17/4453/FUL"/>
    <x v="3"/>
    <m/>
    <d v="2018-05-10T00:00:00"/>
    <d v="2021-05-10T00:00:00"/>
    <m/>
    <m/>
    <x v="2"/>
    <x v="0"/>
    <m/>
    <s v="Single storey rear extension and basement extension, including lightwells to the front and rear, to create 1 no. additional new dwelling."/>
    <s v="286 Kew Road_x000d_Kew_x000d_Richmond_x000d_TW9 3DU_x000d_"/>
    <s v="TW9 3DU"/>
    <m/>
    <m/>
    <m/>
    <m/>
    <m/>
    <m/>
    <m/>
    <m/>
    <n v="0"/>
    <m/>
    <n v="1"/>
    <m/>
    <m/>
    <m/>
    <m/>
    <m/>
    <m/>
    <m/>
    <n v="1"/>
    <n v="1"/>
    <n v="0"/>
    <n v="0"/>
    <n v="0"/>
    <n v="0"/>
    <n v="0"/>
    <n v="0"/>
    <n v="0"/>
    <n v="1"/>
    <n v="0"/>
    <n v="0"/>
    <n v="0.25"/>
    <n v="0.25"/>
    <n v="0.25"/>
    <n v="0.25"/>
    <n v="518955"/>
    <n v="177124"/>
    <s v="KWA"/>
  </r>
  <r>
    <s v="17/4477/FUL"/>
    <x v="2"/>
    <m/>
    <d v="2019-05-23T00:00:00"/>
    <d v="2022-05-23T00:00:00"/>
    <m/>
    <m/>
    <x v="2"/>
    <x v="0"/>
    <m/>
    <s v="Conversion of 2 flats into a single dwelling. Erection of a rear extension on the lower ground floor. Vertical enlargement of a rear window on the raised ground floor."/>
    <s v="15 Friars Stile Road_x000d_Richmond_x000d__x000d_"/>
    <s v="TW10 6NH"/>
    <m/>
    <m/>
    <n v="2"/>
    <m/>
    <m/>
    <m/>
    <m/>
    <m/>
    <n v="2"/>
    <m/>
    <m/>
    <m/>
    <m/>
    <m/>
    <n v="1"/>
    <m/>
    <m/>
    <m/>
    <n v="1"/>
    <n v="0"/>
    <n v="0"/>
    <n v="-2"/>
    <n v="0"/>
    <n v="1"/>
    <n v="0"/>
    <n v="0"/>
    <n v="0"/>
    <n v="-1"/>
    <n v="0"/>
    <n v="0"/>
    <n v="-0.25"/>
    <n v="-0.25"/>
    <n v="-0.25"/>
    <n v="-0.25"/>
    <n v="518418"/>
    <n v="174325"/>
    <s v="SRW"/>
  </r>
  <r>
    <s v="17/4517/VRC"/>
    <x v="0"/>
    <m/>
    <d v="2018-02-26T00:00:00"/>
    <d v="2021-02-26T00:00:00"/>
    <d v="2019-03-01T00:00:00"/>
    <m/>
    <x v="0"/>
    <x v="0"/>
    <m/>
    <s v="Variation of condition U30401 (Approved drawings) of planning permission 17/2624/FUL (Demolition of the existing four bedroom house and erection of two semi-detached, four bedroom townhouses incorporating basements) to allow for internal alterations to la"/>
    <s v="66 Derby Road_x000d_East Sheen_x000d_London_x000d_SW14 7DP_x000d_"/>
    <s v="SW14 7DP"/>
    <m/>
    <m/>
    <m/>
    <n v="1"/>
    <m/>
    <m/>
    <m/>
    <m/>
    <n v="1"/>
    <m/>
    <m/>
    <m/>
    <m/>
    <m/>
    <n v="2"/>
    <m/>
    <m/>
    <m/>
    <n v="2"/>
    <n v="0"/>
    <n v="0"/>
    <n v="0"/>
    <n v="-1"/>
    <n v="2"/>
    <n v="0"/>
    <n v="0"/>
    <n v="0"/>
    <n v="1"/>
    <n v="0"/>
    <n v="1"/>
    <n v="0"/>
    <n v="0"/>
    <n v="0"/>
    <n v="0"/>
    <n v="519786"/>
    <n v="175060"/>
    <s v="EAS"/>
  </r>
  <r>
    <s v="17/4606/FUL"/>
    <x v="0"/>
    <m/>
    <d v="2018-05-04T00:00:00"/>
    <d v="2021-05-04T00:00:00"/>
    <d v="2018-06-01T00:00:00"/>
    <d v="2019-05-31T00:00:00"/>
    <x v="1"/>
    <x v="0"/>
    <m/>
    <s v="Construction of 2No. 3 bed dwellinghouses (including basement accommodation) with rear plot boundary alteration."/>
    <s v="1 Upper Ham Road_x000d_Ham_x000d_TW10 5LD_x000d__x000d_"/>
    <s v="TW10 5LD"/>
    <m/>
    <m/>
    <n v="1"/>
    <m/>
    <m/>
    <m/>
    <m/>
    <m/>
    <n v="1"/>
    <m/>
    <m/>
    <m/>
    <n v="2"/>
    <m/>
    <m/>
    <m/>
    <m/>
    <m/>
    <n v="2"/>
    <n v="0"/>
    <n v="0"/>
    <n v="1"/>
    <n v="0"/>
    <n v="0"/>
    <n v="0"/>
    <n v="0"/>
    <n v="0"/>
    <n v="1"/>
    <n v="1"/>
    <n v="0"/>
    <n v="0"/>
    <n v="0"/>
    <n v="0"/>
    <n v="0"/>
    <n v="517784"/>
    <n v="171703"/>
    <s v="HPR"/>
  </r>
  <r>
    <s v="18/0111/FUL"/>
    <x v="0"/>
    <m/>
    <d v="2018-06-27T00:00:00"/>
    <d v="2021-06-27T00:00:00"/>
    <d v="2019-06-15T00:00:00"/>
    <d v="2020-07-01T00:00:00"/>
    <x v="0"/>
    <x v="0"/>
    <m/>
    <s v="Demolition of the existing two-storey side extension to allow for the provision of a detached two-storey (3 bedroom) dwellinghouse; subdivision of land;  associated car parking, cycle storage, refuse and recycling storage, hard and soft landscaping to bot"/>
    <s v="1 Hospital Bridge Road_x000d_Twickenham_x000d_TW2 5UL"/>
    <s v="TW2 5UL"/>
    <m/>
    <m/>
    <m/>
    <m/>
    <m/>
    <m/>
    <m/>
    <m/>
    <n v="0"/>
    <m/>
    <m/>
    <m/>
    <n v="1"/>
    <m/>
    <m/>
    <m/>
    <m/>
    <m/>
    <n v="1"/>
    <n v="0"/>
    <n v="0"/>
    <n v="1"/>
    <n v="0"/>
    <n v="0"/>
    <n v="0"/>
    <n v="0"/>
    <n v="0"/>
    <n v="1"/>
    <n v="0"/>
    <n v="1"/>
    <n v="0"/>
    <n v="0"/>
    <n v="0"/>
    <n v="0"/>
    <n v="513875"/>
    <n v="172459"/>
    <s v="WET"/>
  </r>
  <r>
    <s v="18/0216/FUL"/>
    <x v="2"/>
    <m/>
    <d v="2018-12-05T00:00:00"/>
    <d v="2021-12-05T00:00:00"/>
    <d v="2019-11-11T00:00:00"/>
    <m/>
    <x v="0"/>
    <x v="0"/>
    <m/>
    <s v="The division of the existing single dwelling on the upper floors into two dwellings. Rear dormer and roof lights to the front roofslope."/>
    <s v="34 Colston Road_x000d_East Sheen_x000d_London_x000d_SW14 7PG"/>
    <s v="SW14 7PG"/>
    <m/>
    <m/>
    <m/>
    <n v="1"/>
    <m/>
    <m/>
    <m/>
    <m/>
    <n v="1"/>
    <m/>
    <n v="1"/>
    <m/>
    <n v="1"/>
    <m/>
    <m/>
    <m/>
    <m/>
    <m/>
    <n v="2"/>
    <n v="1"/>
    <n v="0"/>
    <n v="1"/>
    <n v="-1"/>
    <n v="0"/>
    <n v="0"/>
    <n v="0"/>
    <n v="0"/>
    <n v="1"/>
    <n v="0"/>
    <n v="1"/>
    <n v="0"/>
    <n v="0"/>
    <n v="0"/>
    <n v="0"/>
    <n v="520283"/>
    <n v="175305"/>
    <s v="EAS"/>
  </r>
  <r>
    <s v="18/0268/FUL"/>
    <x v="0"/>
    <m/>
    <d v="2018-05-31T00:00:00"/>
    <d v="2021-05-31T00:00:00"/>
    <m/>
    <m/>
    <x v="2"/>
    <x v="0"/>
    <m/>
    <s v="Demolition of the existing four bedroom house and garage and replace with a new build four bedroom house, together with associated hard and soft landscaping, cycle and refuse stores and parking."/>
    <s v="36 Sunnyside Road_x000d_Teddington_x000d_TW11 0RT"/>
    <s v="TW11 0RT"/>
    <m/>
    <m/>
    <m/>
    <n v="1"/>
    <m/>
    <m/>
    <m/>
    <m/>
    <n v="1"/>
    <m/>
    <m/>
    <m/>
    <m/>
    <n v="1"/>
    <m/>
    <m/>
    <m/>
    <m/>
    <n v="1"/>
    <n v="0"/>
    <n v="0"/>
    <n v="0"/>
    <n v="0"/>
    <n v="0"/>
    <n v="0"/>
    <n v="0"/>
    <n v="0"/>
    <n v="0"/>
    <n v="0"/>
    <n v="0"/>
    <n v="0"/>
    <n v="0"/>
    <n v="0"/>
    <n v="0"/>
    <n v="514952"/>
    <n v="171606"/>
    <s v="FHH"/>
  </r>
  <r>
    <s v="18/0282/FUL"/>
    <x v="0"/>
    <m/>
    <d v="2018-04-03T00:00:00"/>
    <d v="2021-04-03T00:00:00"/>
    <d v="2019-03-01T00:00:00"/>
    <m/>
    <x v="0"/>
    <x v="0"/>
    <m/>
    <s v="Demolition of the existing 2 storey residential building and single storey garages and erection of a pair of semi-detached, 3 storey (plus basement) 4 bedroom dwellings with associated private gardens and off street parking.  Creation of a new crossover a"/>
    <s v="Upton House_x000d_19 - 20 Queens Ride_x000d_Barnes_x000d_London_x000d_SW13 0HX_x000d_"/>
    <s v="SW13 0HX"/>
    <m/>
    <m/>
    <n v="2"/>
    <m/>
    <m/>
    <m/>
    <m/>
    <m/>
    <n v="2"/>
    <m/>
    <m/>
    <m/>
    <m/>
    <n v="2"/>
    <m/>
    <m/>
    <m/>
    <m/>
    <n v="2"/>
    <n v="0"/>
    <n v="0"/>
    <n v="-2"/>
    <n v="2"/>
    <n v="0"/>
    <n v="0"/>
    <n v="0"/>
    <n v="0"/>
    <n v="0"/>
    <n v="0"/>
    <n v="0"/>
    <n v="0"/>
    <n v="0"/>
    <n v="0"/>
    <n v="0"/>
    <n v="522357"/>
    <n v="175528"/>
    <s v="MBC"/>
  </r>
  <r>
    <s v="18/0301/FUL"/>
    <x v="0"/>
    <m/>
    <d v="2018-12-18T00:00:00"/>
    <d v="2021-12-18T00:00:00"/>
    <m/>
    <m/>
    <x v="2"/>
    <x v="0"/>
    <m/>
    <s v="Demolition of the existing detached dwelling house and replacement with a new detached family home with associated off street parking."/>
    <s v="18 Cedar Heights_x000d_Petersham_x000d_Richmond_x000d_TW10 7AE_x000d_"/>
    <s v="TW10 7AE"/>
    <m/>
    <m/>
    <m/>
    <n v="1"/>
    <m/>
    <m/>
    <m/>
    <m/>
    <n v="1"/>
    <m/>
    <m/>
    <m/>
    <m/>
    <m/>
    <m/>
    <n v="1"/>
    <m/>
    <m/>
    <n v="1"/>
    <n v="0"/>
    <n v="0"/>
    <n v="0"/>
    <n v="-1"/>
    <n v="0"/>
    <n v="1"/>
    <n v="0"/>
    <n v="0"/>
    <n v="0"/>
    <n v="0"/>
    <n v="0"/>
    <n v="0"/>
    <n v="0"/>
    <n v="0"/>
    <n v="0"/>
    <n v="518177"/>
    <n v="173103"/>
    <s v="HPR"/>
  </r>
  <r>
    <s v="18/0315/FUL"/>
    <x v="0"/>
    <m/>
    <d v="2019-06-20T00:00:00"/>
    <d v="2022-06-20T00:00:00"/>
    <m/>
    <m/>
    <x v="2"/>
    <x v="0"/>
    <m/>
    <s v="Demolition of the existing Church Hall and the bungalow at No 44 The Avenue and erection of four dwellings (3 x 4B7P, 1 x 3B5P) (Use Class C3 Dwelling Houses); a new entrance lobby (Narthex) to All Saints' Church and a new Church Hall (Use Class D1: Non-R"/>
    <s v="All Saints Parish Church_x000d_The Avenue_x000d_Hampton_x000d_TW12 3RG_x000d_"/>
    <s v="TW12 3RG"/>
    <m/>
    <m/>
    <n v="1"/>
    <m/>
    <m/>
    <m/>
    <m/>
    <m/>
    <n v="1"/>
    <m/>
    <m/>
    <n v="1"/>
    <n v="1"/>
    <n v="3"/>
    <m/>
    <m/>
    <m/>
    <m/>
    <n v="5"/>
    <n v="0"/>
    <n v="1"/>
    <n v="0"/>
    <n v="3"/>
    <n v="0"/>
    <n v="0"/>
    <n v="0"/>
    <n v="0"/>
    <n v="4"/>
    <n v="0"/>
    <n v="0"/>
    <n v="1"/>
    <n v="1"/>
    <n v="1"/>
    <n v="1"/>
    <n v="512966"/>
    <n v="170724"/>
    <s v="HNN"/>
  </r>
  <r>
    <s v="18/0318/FUL"/>
    <x v="2"/>
    <m/>
    <d v="2018-10-09T00:00:00"/>
    <d v="2021-10-09T00:00:00"/>
    <d v="2018-11-01T00:00:00"/>
    <d v="2020-03-18T00:00:00"/>
    <x v="1"/>
    <x v="0"/>
    <m/>
    <s v="Change of use of existing basement area to residential (C3); part single; part two-storey rear extension (following demolition of existing rear extensions/outrigger); hip to gable and rear dormer roof extension; two rooflights to the front roofslope; deck"/>
    <s v="Maisonette_x000d_35 Staines Road_x000d_Twickenham_x000d_TW2 5BG_x000d_"/>
    <s v="TW2 5BG"/>
    <n v="2"/>
    <m/>
    <m/>
    <m/>
    <m/>
    <m/>
    <m/>
    <m/>
    <n v="2"/>
    <m/>
    <m/>
    <n v="1"/>
    <m/>
    <m/>
    <m/>
    <m/>
    <m/>
    <m/>
    <n v="1"/>
    <n v="-2"/>
    <n v="1"/>
    <n v="0"/>
    <n v="0"/>
    <n v="0"/>
    <n v="0"/>
    <n v="0"/>
    <n v="0"/>
    <n v="-1"/>
    <n v="-1"/>
    <n v="0"/>
    <n v="0"/>
    <n v="0"/>
    <n v="0"/>
    <n v="0"/>
    <n v="514998"/>
    <n v="172958"/>
    <s v="WET"/>
  </r>
  <r>
    <s v="18/0433/FUL"/>
    <x v="1"/>
    <m/>
    <d v="2018-07-24T00:00:00"/>
    <d v="2021-07-24T00:00:00"/>
    <d v="2019-05-01T00:00:00"/>
    <d v="2019-09-14T00:00:00"/>
    <x v="1"/>
    <x v="0"/>
    <m/>
    <s v="Change of Use from Respite Centre to Residential Use. To provide 1No. Studio &amp; 3No. 1 Bed Apartments, with associated Amenity Space &amp; Parking."/>
    <s v="26 Egerton Road_x000d_Twickenham_x000d_TW2 7SP"/>
    <s v="TW2 7SP"/>
    <m/>
    <m/>
    <m/>
    <m/>
    <m/>
    <m/>
    <m/>
    <m/>
    <n v="0"/>
    <m/>
    <n v="4"/>
    <m/>
    <m/>
    <m/>
    <m/>
    <m/>
    <m/>
    <m/>
    <n v="4"/>
    <n v="4"/>
    <n v="0"/>
    <n v="0"/>
    <n v="0"/>
    <n v="0"/>
    <n v="0"/>
    <n v="0"/>
    <n v="0"/>
    <n v="4"/>
    <n v="4"/>
    <n v="0"/>
    <n v="0"/>
    <n v="0"/>
    <n v="0"/>
    <n v="0"/>
    <n v="515424"/>
    <n v="173951"/>
    <s v="STM"/>
  </r>
  <r>
    <s v="18/0449/FUL"/>
    <x v="2"/>
    <m/>
    <d v="2018-09-07T00:00:00"/>
    <d v="2021-09-07T00:00:00"/>
    <d v="2018-11-01T00:00:00"/>
    <m/>
    <x v="0"/>
    <x v="0"/>
    <m/>
    <s v="Replacement window on first floor front elevation to facilitate the conversion of existing 2 bed maisonette into 2 x 1bedroom flats."/>
    <s v="1 North Cottage_x000d_Hampton Court Road_x000d_Hampton_x000d_East Molesey_x000d_KT8 9BZ_x000d_"/>
    <s v="KT8 9BZ"/>
    <m/>
    <n v="1"/>
    <m/>
    <m/>
    <m/>
    <m/>
    <m/>
    <m/>
    <n v="1"/>
    <m/>
    <n v="2"/>
    <m/>
    <m/>
    <m/>
    <m/>
    <m/>
    <m/>
    <m/>
    <n v="2"/>
    <n v="2"/>
    <n v="-1"/>
    <n v="0"/>
    <n v="0"/>
    <n v="0"/>
    <n v="0"/>
    <n v="0"/>
    <n v="0"/>
    <n v="1"/>
    <n v="0"/>
    <n v="1"/>
    <n v="0"/>
    <n v="0"/>
    <n v="0"/>
    <n v="0"/>
    <n v="515991"/>
    <n v="168830"/>
    <s v="HTN"/>
  </r>
  <r>
    <s v="18/0584/GPD15"/>
    <x v="1"/>
    <s v="PA"/>
    <d v="2018-04-17T00:00:00"/>
    <d v="2021-05-17T00:00:00"/>
    <m/>
    <m/>
    <x v="2"/>
    <x v="0"/>
    <m/>
    <s v="Change of use from B1c to C3 (Residential) to provide 2 x 2B4P flats."/>
    <s v="1 High Street_x000d_Hampton Hill_x000d__x000d_"/>
    <s v="TW12 1NA"/>
    <m/>
    <m/>
    <m/>
    <m/>
    <m/>
    <m/>
    <m/>
    <m/>
    <n v="0"/>
    <m/>
    <m/>
    <n v="2"/>
    <m/>
    <m/>
    <m/>
    <m/>
    <m/>
    <m/>
    <n v="2"/>
    <n v="0"/>
    <n v="2"/>
    <n v="0"/>
    <n v="0"/>
    <n v="0"/>
    <n v="0"/>
    <n v="0"/>
    <n v="0"/>
    <n v="2"/>
    <n v="0"/>
    <n v="0"/>
    <n v="0.5"/>
    <n v="0.5"/>
    <n v="0.5"/>
    <n v="0.5"/>
    <n v="514188"/>
    <n v="170550"/>
    <s v="FHH"/>
  </r>
  <r>
    <s v="18/0665/FUL"/>
    <x v="0"/>
    <m/>
    <d v="2018-09-20T00:00:00"/>
    <d v="2021-09-20T00:00:00"/>
    <d v="2018-04-09T00:00:00"/>
    <d v="2019-08-01T00:00:00"/>
    <x v="1"/>
    <x v="0"/>
    <m/>
    <s v="Demolition of an existing detached bungalow, garage and outbuildings and the erection of 2No. semi-detached 3 bedroom houses with associated parking, cycle and refuse store and hard and soft landscaping. The removal of recessed entrance gates and erection"/>
    <s v="243 Stanley Road_x000d_Twickenham_x000d_TW2 5NL"/>
    <s v="TW2 5NL"/>
    <m/>
    <m/>
    <n v="1"/>
    <m/>
    <m/>
    <m/>
    <m/>
    <m/>
    <n v="1"/>
    <m/>
    <m/>
    <m/>
    <n v="2"/>
    <m/>
    <m/>
    <m/>
    <m/>
    <m/>
    <n v="2"/>
    <n v="0"/>
    <n v="0"/>
    <n v="1"/>
    <n v="0"/>
    <n v="0"/>
    <n v="0"/>
    <n v="0"/>
    <n v="0"/>
    <n v="1"/>
    <n v="1"/>
    <n v="0"/>
    <n v="0"/>
    <n v="0"/>
    <n v="0"/>
    <n v="0"/>
    <n v="514859"/>
    <n v="172254"/>
    <s v="SOT"/>
  </r>
  <r>
    <s v="18/0692/FUL"/>
    <x v="0"/>
    <m/>
    <d v="2018-08-17T00:00:00"/>
    <d v="2021-08-17T00:00:00"/>
    <d v="2019-08-12T00:00:00"/>
    <m/>
    <x v="0"/>
    <x v="0"/>
    <m/>
    <s v="Part two-storey rear extensions with two rear gable roofs; part raising of the ridge height; removal of rear chimney; new windows (including removal) and door to the side (south elevation) at ground and first floor level; removal of side windows at ground"/>
    <s v="83 Wensleydale Road_x000d_Hampton_x000d_TW12 2LP"/>
    <s v="TW12 2LP"/>
    <m/>
    <m/>
    <m/>
    <m/>
    <m/>
    <m/>
    <m/>
    <m/>
    <n v="0"/>
    <m/>
    <m/>
    <m/>
    <m/>
    <n v="1"/>
    <m/>
    <m/>
    <m/>
    <m/>
    <n v="1"/>
    <n v="0"/>
    <n v="0"/>
    <n v="0"/>
    <n v="1"/>
    <n v="0"/>
    <n v="0"/>
    <n v="0"/>
    <n v="0"/>
    <n v="1"/>
    <n v="0"/>
    <n v="1"/>
    <n v="0"/>
    <n v="0"/>
    <n v="0"/>
    <n v="0"/>
    <n v="513446"/>
    <n v="170353"/>
    <s v="HTN"/>
  </r>
  <r>
    <s v="18/0723/FUL"/>
    <x v="0"/>
    <m/>
    <d v="2018-10-04T00:00:00"/>
    <d v="2021-10-04T00:00:00"/>
    <m/>
    <m/>
    <x v="2"/>
    <x v="0"/>
    <m/>
    <s v="Demolition of existing dwelling and the erection of a replacement two storey, 4 bedroom dwelling"/>
    <s v="3 Queens Rise_x000d_Richmond_x000d_TW10 6HL"/>
    <s v="TW10 6HL"/>
    <m/>
    <m/>
    <m/>
    <n v="1"/>
    <m/>
    <m/>
    <m/>
    <m/>
    <n v="1"/>
    <m/>
    <m/>
    <m/>
    <m/>
    <n v="1"/>
    <m/>
    <m/>
    <m/>
    <m/>
    <n v="1"/>
    <n v="0"/>
    <n v="0"/>
    <n v="0"/>
    <n v="0"/>
    <n v="0"/>
    <n v="0"/>
    <n v="0"/>
    <n v="0"/>
    <n v="0"/>
    <n v="0"/>
    <n v="0"/>
    <n v="0"/>
    <n v="0"/>
    <n v="0"/>
    <n v="0"/>
    <n v="518695"/>
    <n v="174476"/>
    <s v="SRW"/>
  </r>
  <r>
    <s v="18/0737/FUL"/>
    <x v="1"/>
    <m/>
    <d v="2018-12-12T00:00:00"/>
    <d v="2021-12-13T00:00:00"/>
    <d v="2019-01-08T00:00:00"/>
    <d v="2020-02-07T00:00:00"/>
    <x v="1"/>
    <x v="0"/>
    <m/>
    <s v="Change of use of rear part of ground floor from retail use (Class A1) to residential use (Class C3) to create a 1No. one-bedroom dwelling with basement accommodation excavated."/>
    <s v="70 White Hart Lane_x000d_Barnes_x000d_London_x000d_SW13 0PZ"/>
    <s v="SW13 0PZ"/>
    <m/>
    <m/>
    <m/>
    <m/>
    <m/>
    <m/>
    <m/>
    <m/>
    <n v="0"/>
    <m/>
    <n v="1"/>
    <m/>
    <m/>
    <m/>
    <m/>
    <m/>
    <m/>
    <m/>
    <n v="1"/>
    <n v="1"/>
    <n v="0"/>
    <n v="0"/>
    <n v="0"/>
    <n v="0"/>
    <n v="0"/>
    <n v="0"/>
    <n v="0"/>
    <n v="1"/>
    <n v="1"/>
    <n v="0"/>
    <n v="0"/>
    <n v="0"/>
    <n v="0"/>
    <n v="0"/>
    <n v="521322"/>
    <n v="175815"/>
    <s v="MBC"/>
  </r>
  <r>
    <s v="18/0743/FUL"/>
    <x v="0"/>
    <m/>
    <d v="2018-08-23T00:00:00"/>
    <d v="2021-08-23T00:00:00"/>
    <m/>
    <d v="2019-05-28T00:00:00"/>
    <x v="1"/>
    <x v="0"/>
    <m/>
    <s v="Demolition of the existing garage and concrete slabs and erection of 1 no. single storey two bedroom dwelling with green roof to the rear of 4 Sixth Cross Road. Demolition of existing garage to the rear of number 8 Sixth Cross Road to facilitate provision"/>
    <s v="4 Sixth Cross Road_x000d_Twickenham_x000d_TW2 5PB_x000d_"/>
    <s v="TW2 5PB"/>
    <m/>
    <m/>
    <m/>
    <m/>
    <m/>
    <m/>
    <m/>
    <m/>
    <n v="0"/>
    <m/>
    <m/>
    <n v="1"/>
    <m/>
    <m/>
    <m/>
    <m/>
    <m/>
    <m/>
    <n v="1"/>
    <n v="0"/>
    <n v="1"/>
    <n v="0"/>
    <n v="0"/>
    <n v="0"/>
    <n v="0"/>
    <n v="0"/>
    <n v="0"/>
    <n v="1"/>
    <n v="1"/>
    <n v="0"/>
    <n v="0"/>
    <n v="0"/>
    <n v="0"/>
    <n v="0"/>
    <n v="514675"/>
    <n v="172117"/>
    <s v="WET"/>
  </r>
  <r>
    <s v="18/0745/FUL"/>
    <x v="2"/>
    <m/>
    <d v="2018-07-06T00:00:00"/>
    <d v="2021-07-06T00:00:00"/>
    <d v="2018-10-01T00:00:00"/>
    <d v="2019-10-15T00:00:00"/>
    <x v="1"/>
    <x v="0"/>
    <m/>
    <s v="Part two-storey rear extension including Juliet balcony at ground floor level rear elevation; part lower ground floor side and rear extension to allow for the conversion of the existing dwellinghouse into 2x2 bed (1X 2B4P and 1x 2B3P flats); retention of"/>
    <s v="149 High Street_x000d_Teddington_x000d_TW11 8HH"/>
    <s v="TW11 8HH"/>
    <m/>
    <m/>
    <m/>
    <m/>
    <n v="1"/>
    <m/>
    <m/>
    <m/>
    <n v="1"/>
    <m/>
    <m/>
    <n v="2"/>
    <m/>
    <m/>
    <m/>
    <m/>
    <m/>
    <m/>
    <n v="2"/>
    <n v="0"/>
    <n v="2"/>
    <n v="0"/>
    <n v="0"/>
    <n v="-1"/>
    <n v="0"/>
    <n v="0"/>
    <n v="0"/>
    <n v="1"/>
    <n v="1"/>
    <n v="0"/>
    <n v="0"/>
    <n v="0"/>
    <n v="0"/>
    <n v="0"/>
    <n v="516418"/>
    <n v="171190"/>
    <s v="TED"/>
  </r>
  <r>
    <s v="18/0771/FUL"/>
    <x v="0"/>
    <m/>
    <d v="2018-06-21T00:00:00"/>
    <d v="2021-06-21T00:00:00"/>
    <d v="2018-12-01T00:00:00"/>
    <m/>
    <x v="0"/>
    <x v="0"/>
    <m/>
    <s v="Erection of a 1B2P bungalow with associated hard and soft landscaping and cycle and refuse store.  Creation of dropped kerb to faclitate provision of 1 no. parking space."/>
    <s v="Land Adjacent To_x000d_94 Pigeon Lane_x000d_Hampton_x000d_TW12 1AF_x000d_"/>
    <s v="TW12 1AF"/>
    <m/>
    <m/>
    <m/>
    <m/>
    <m/>
    <m/>
    <m/>
    <m/>
    <n v="0"/>
    <m/>
    <n v="1"/>
    <m/>
    <m/>
    <m/>
    <m/>
    <m/>
    <m/>
    <m/>
    <n v="1"/>
    <n v="1"/>
    <n v="0"/>
    <n v="0"/>
    <n v="0"/>
    <n v="0"/>
    <n v="0"/>
    <n v="0"/>
    <n v="0"/>
    <n v="1"/>
    <n v="0"/>
    <n v="1"/>
    <n v="0"/>
    <n v="0"/>
    <n v="0"/>
    <n v="0"/>
    <n v="513452"/>
    <n v="171614"/>
    <s v="HNN"/>
  </r>
  <r>
    <s v="18/0860/GPD15"/>
    <x v="1"/>
    <s v="PA"/>
    <d v="2018-05-08T00:00:00"/>
    <d v="2021-05-08T00:00:00"/>
    <m/>
    <d v="2019-06-14T00:00:00"/>
    <x v="1"/>
    <x v="0"/>
    <m/>
    <s v="Change of use from B1(c) to C3 to provide seven new self-contained studio residential dwellings."/>
    <s v="2 Elmfield Avenue_x000d_Teddington_x000d_TW11 8BS_x000d_"/>
    <s v="TW11 8BS"/>
    <m/>
    <m/>
    <m/>
    <m/>
    <m/>
    <m/>
    <m/>
    <m/>
    <n v="0"/>
    <m/>
    <n v="7"/>
    <m/>
    <m/>
    <m/>
    <m/>
    <m/>
    <m/>
    <m/>
    <n v="7"/>
    <n v="7"/>
    <n v="0"/>
    <n v="0"/>
    <n v="0"/>
    <n v="0"/>
    <n v="0"/>
    <n v="0"/>
    <n v="0"/>
    <n v="7"/>
    <n v="7"/>
    <n v="0"/>
    <n v="0"/>
    <n v="0"/>
    <n v="0"/>
    <n v="0"/>
    <n v="516011"/>
    <n v="171165"/>
    <s v="TED"/>
  </r>
  <r>
    <s v="18/0866/FUL"/>
    <x v="4"/>
    <m/>
    <d v="2018-11-05T00:00:00"/>
    <d v="2021-11-06T00:00:00"/>
    <m/>
    <m/>
    <x v="2"/>
    <x v="0"/>
    <m/>
    <s v="Extension and alterations to existing 2 no. retail units and 1 no. 3-bedroom residential unit to provide 1 no. A1/A2/B1 unit and 5 no. residential units, including provision of lower ground floor level and rear dormers."/>
    <s v="422 Upper Richmond Road West_x000d_East Sheen_x000d_London_x000d__x000d_"/>
    <s v="TW10 5DY"/>
    <m/>
    <m/>
    <n v="1"/>
    <m/>
    <m/>
    <m/>
    <m/>
    <m/>
    <n v="1"/>
    <m/>
    <n v="5"/>
    <m/>
    <m/>
    <m/>
    <m/>
    <m/>
    <m/>
    <m/>
    <n v="5"/>
    <n v="5"/>
    <n v="0"/>
    <n v="-1"/>
    <n v="0"/>
    <n v="0"/>
    <n v="0"/>
    <n v="0"/>
    <n v="0"/>
    <n v="4"/>
    <n v="0"/>
    <n v="0"/>
    <n v="1"/>
    <n v="1"/>
    <n v="1"/>
    <n v="1"/>
    <n v="519849"/>
    <n v="175357"/>
    <s v="NRW"/>
  </r>
  <r>
    <s v="18/0929/FUL"/>
    <x v="3"/>
    <m/>
    <d v="2018-11-07T00:00:00"/>
    <d v="2021-11-07T00:00:00"/>
    <d v="2018-12-03T00:00:00"/>
    <d v="2020-06-12T00:00:00"/>
    <x v="0"/>
    <x v="0"/>
    <m/>
    <s v="Replacement shopfront and new entrance door.  New doors/windows to the side and rear elevation of the existing rear extension.   Change of use of the front part of ground floor level from restaurant (Class A3) to retail (Class A1).  First floor rear exten"/>
    <s v="195 High Street_x000d_Hampton Hill_x000d_TW12 1NL"/>
    <s v="TW12 1NL"/>
    <n v="3"/>
    <m/>
    <m/>
    <m/>
    <m/>
    <m/>
    <m/>
    <m/>
    <n v="3"/>
    <m/>
    <m/>
    <n v="3"/>
    <m/>
    <m/>
    <m/>
    <m/>
    <m/>
    <m/>
    <n v="3"/>
    <n v="-3"/>
    <n v="3"/>
    <n v="0"/>
    <n v="0"/>
    <n v="0"/>
    <n v="0"/>
    <n v="0"/>
    <n v="0"/>
    <n v="0"/>
    <n v="0"/>
    <n v="0"/>
    <n v="0"/>
    <n v="0"/>
    <n v="0"/>
    <n v="0"/>
    <n v="514485"/>
    <n v="171271"/>
    <s v="FHH"/>
  </r>
  <r>
    <s v="18/0946/FUL"/>
    <x v="1"/>
    <m/>
    <d v="2018-06-04T00:00:00"/>
    <d v="2021-06-04T00:00:00"/>
    <d v="2020-01-13T00:00:00"/>
    <m/>
    <x v="0"/>
    <x v="0"/>
    <m/>
    <s v="Conversion of Second Floor Flat into 2 no. x 1-bedroom Flats"/>
    <s v="Second Floor Flat _x000d_302 Sandycombe Road_x000d_Richmond_x000d_TW9 3NG"/>
    <s v="TW9 3NG"/>
    <m/>
    <n v="1"/>
    <m/>
    <m/>
    <m/>
    <m/>
    <m/>
    <m/>
    <n v="1"/>
    <m/>
    <n v="2"/>
    <m/>
    <m/>
    <m/>
    <m/>
    <m/>
    <m/>
    <m/>
    <n v="2"/>
    <n v="2"/>
    <n v="-1"/>
    <n v="0"/>
    <n v="0"/>
    <n v="0"/>
    <n v="0"/>
    <n v="0"/>
    <n v="0"/>
    <n v="1"/>
    <n v="0"/>
    <n v="1"/>
    <n v="0"/>
    <n v="0"/>
    <n v="0"/>
    <n v="0"/>
    <n v="519061"/>
    <n v="176659"/>
    <s v="KWA"/>
  </r>
  <r>
    <s v="18/1022/FUL"/>
    <x v="2"/>
    <m/>
    <d v="2018-11-27T00:00:00"/>
    <d v="2021-11-27T00:00:00"/>
    <m/>
    <m/>
    <x v="2"/>
    <x v="0"/>
    <m/>
    <s v="Change of use of 1st floor from C3 (Residential) use to D1 use (Dental Surgery). Replacement 5 no. windows on second floor front elevation."/>
    <s v="Elmfield House_x000d_High Street_x000d_Teddington_x000d_TW11 8EW_x000d_"/>
    <s v="TW11 8EW"/>
    <n v="1"/>
    <m/>
    <m/>
    <m/>
    <m/>
    <m/>
    <m/>
    <m/>
    <n v="1"/>
    <m/>
    <m/>
    <m/>
    <m/>
    <m/>
    <m/>
    <m/>
    <m/>
    <m/>
    <n v="0"/>
    <n v="-1"/>
    <n v="0"/>
    <n v="0"/>
    <n v="0"/>
    <n v="0"/>
    <n v="0"/>
    <n v="0"/>
    <n v="0"/>
    <n v="-1"/>
    <n v="0"/>
    <n v="0"/>
    <n v="-0.25"/>
    <n v="-0.25"/>
    <n v="-0.25"/>
    <n v="-0.25"/>
    <n v="515922"/>
    <n v="171125"/>
    <s v="TED"/>
  </r>
  <r>
    <s v="18/1038/FUL"/>
    <x v="0"/>
    <m/>
    <d v="2019-02-04T00:00:00"/>
    <d v="2022-02-04T00:00:00"/>
    <m/>
    <m/>
    <x v="2"/>
    <x v="0"/>
    <m/>
    <s v="Partial demolition and alterations to the existing building and the erection of 3 x 3-bedroom new build houses on the eastern part of the site, with associated parking and landscaping."/>
    <s v="21A St Leonards Road_x000d_East Sheen_x000d_London_x000d_SW14 7LY_x000d_"/>
    <m/>
    <m/>
    <m/>
    <m/>
    <m/>
    <m/>
    <m/>
    <m/>
    <m/>
    <n v="0"/>
    <m/>
    <m/>
    <m/>
    <n v="3"/>
    <m/>
    <m/>
    <m/>
    <m/>
    <n v="0"/>
    <n v="3"/>
    <n v="0"/>
    <n v="0"/>
    <n v="3"/>
    <n v="0"/>
    <n v="0"/>
    <n v="0"/>
    <n v="0"/>
    <n v="0"/>
    <n v="3"/>
    <n v="0"/>
    <n v="0"/>
    <n v="0.75"/>
    <n v="0.75"/>
    <n v="0.75"/>
    <n v="0.75"/>
    <n v="520397"/>
    <n v="175552"/>
    <s v="EAS"/>
  </r>
  <r>
    <s v="18/1064/GPD15"/>
    <x v="1"/>
    <s v="PA"/>
    <d v="2018-05-22T00:00:00"/>
    <d v="2021-05-22T00:00:00"/>
    <m/>
    <m/>
    <x v="2"/>
    <x v="0"/>
    <m/>
    <s v="Change of use from offices (B1) to residential (C3)"/>
    <s v="21A St Leonards Road_x000d_East Sheen_x000d_London_x000d_SW14 7LY_x000d_"/>
    <s v="SW14 7LY"/>
    <m/>
    <m/>
    <m/>
    <m/>
    <m/>
    <m/>
    <m/>
    <m/>
    <n v="0"/>
    <m/>
    <m/>
    <m/>
    <n v="5"/>
    <m/>
    <m/>
    <m/>
    <m/>
    <m/>
    <n v="5"/>
    <n v="0"/>
    <n v="0"/>
    <n v="5"/>
    <n v="0"/>
    <n v="0"/>
    <n v="0"/>
    <n v="0"/>
    <n v="0"/>
    <n v="5"/>
    <n v="0"/>
    <n v="0"/>
    <n v="1.25"/>
    <n v="1.25"/>
    <n v="1.25"/>
    <n v="1.25"/>
    <n v="520397"/>
    <n v="175552"/>
    <s v="EAS"/>
  </r>
  <r>
    <s v="18/1114/FUL"/>
    <x v="3"/>
    <m/>
    <d v="2019-07-25T00:00:00"/>
    <d v="2022-07-25T00:00:00"/>
    <m/>
    <m/>
    <x v="2"/>
    <x v="0"/>
    <m/>
    <s v="Proposed extension at roof level and 3 storey rear staircase extension to facilitate the creation of 1 no. 1B2P flat.  Reconfiguration of existing 2 x 2 bed maisonettes into 2 x 2 bed flats.  Alterations to external elevations of the property.  Provsion o"/>
    <s v="34 And 36 Taylor Close And 177 High Street Hampton Hill_x000a__x000a_"/>
    <s v="TW12 1LF"/>
    <m/>
    <m/>
    <n v="2"/>
    <m/>
    <m/>
    <m/>
    <m/>
    <m/>
    <n v="2"/>
    <m/>
    <n v="1"/>
    <n v="2"/>
    <m/>
    <m/>
    <m/>
    <m/>
    <m/>
    <m/>
    <n v="3"/>
    <n v="1"/>
    <n v="2"/>
    <n v="-2"/>
    <n v="0"/>
    <n v="0"/>
    <n v="0"/>
    <n v="0"/>
    <n v="0"/>
    <n v="1"/>
    <n v="0"/>
    <n v="0"/>
    <n v="0.25"/>
    <n v="0.25"/>
    <n v="0.25"/>
    <n v="0.25"/>
    <n v="514448"/>
    <n v="171212"/>
    <s v="FHH"/>
  </r>
  <r>
    <s v="18/1175/FUL"/>
    <x v="4"/>
    <m/>
    <d v="2018-10-05T00:00:00"/>
    <d v="2021-10-05T00:00:00"/>
    <d v="2019-05-17T00:00:00"/>
    <d v="2019-09-10T00:00:00"/>
    <x v="1"/>
    <x v="0"/>
    <m/>
    <s v="Construction of 3 front roof dormer windows to facilitate the creation of a new two-bedroom flat in the roof space, including the alteration to the layout of flat 19 (resulting in a decrease in size) to provide access."/>
    <s v="17 - 20 Tersha Street_x000d_Richmond_x000d__x000d_"/>
    <s v="TW9 2LY"/>
    <m/>
    <m/>
    <m/>
    <m/>
    <m/>
    <m/>
    <m/>
    <m/>
    <n v="0"/>
    <m/>
    <m/>
    <n v="1"/>
    <m/>
    <m/>
    <m/>
    <m/>
    <m/>
    <m/>
    <n v="1"/>
    <n v="0"/>
    <n v="1"/>
    <n v="0"/>
    <n v="0"/>
    <n v="0"/>
    <n v="0"/>
    <n v="0"/>
    <n v="0"/>
    <n v="1"/>
    <n v="1"/>
    <n v="0"/>
    <n v="0"/>
    <n v="0"/>
    <n v="0"/>
    <n v="0"/>
    <n v="518588"/>
    <n v="175372"/>
    <s v="NRW"/>
  </r>
  <r>
    <s v="18/1248/FUL"/>
    <x v="1"/>
    <m/>
    <d v="2018-12-21T00:00:00"/>
    <d v="2021-12-21T00:00:00"/>
    <m/>
    <m/>
    <x v="2"/>
    <x v="0"/>
    <m/>
    <s v="Conversion, refurbishment and extension of existing tyre shop with maisonette above (C3) into two self-contained one bedroom flats (C3)."/>
    <s v="1 Trinity Road_x000d_Richmond_x000d_TW9 2LD"/>
    <s v="TW9 2LD"/>
    <n v="1"/>
    <m/>
    <m/>
    <m/>
    <m/>
    <m/>
    <m/>
    <m/>
    <n v="1"/>
    <m/>
    <n v="2"/>
    <m/>
    <m/>
    <m/>
    <m/>
    <m/>
    <m/>
    <m/>
    <n v="2"/>
    <n v="1"/>
    <n v="0"/>
    <n v="0"/>
    <n v="0"/>
    <n v="0"/>
    <n v="0"/>
    <n v="0"/>
    <n v="0"/>
    <n v="1"/>
    <n v="0"/>
    <n v="0"/>
    <n v="0.25"/>
    <n v="0.25"/>
    <n v="0.25"/>
    <n v="0.25"/>
    <n v="518862"/>
    <n v="175562"/>
    <s v="NRW"/>
  </r>
  <r>
    <s v="18/1360/GPD15"/>
    <x v="1"/>
    <s v="PA"/>
    <d v="2018-06-15T00:00:00"/>
    <d v="2021-06-15T00:00:00"/>
    <d v="2019-05-03T00:00:00"/>
    <d v="2019-09-12T00:00:00"/>
    <x v="1"/>
    <x v="0"/>
    <m/>
    <s v="Change of use of ground floor from B1 (office) to C3 (dwellinghouse) to provide a 1 bedroom unit."/>
    <s v="1 Coval Passage_x000d_East Sheen_x000d_London_x000d_SW14 7RE_x000d_"/>
    <s v="SW14 7RE"/>
    <m/>
    <m/>
    <m/>
    <m/>
    <m/>
    <m/>
    <m/>
    <m/>
    <n v="0"/>
    <m/>
    <n v="1"/>
    <m/>
    <m/>
    <m/>
    <m/>
    <m/>
    <m/>
    <m/>
    <n v="1"/>
    <n v="1"/>
    <n v="0"/>
    <n v="0"/>
    <n v="0"/>
    <n v="0"/>
    <n v="0"/>
    <n v="0"/>
    <n v="0"/>
    <n v="1"/>
    <n v="1"/>
    <n v="0"/>
    <n v="0"/>
    <n v="0"/>
    <n v="0"/>
    <n v="0"/>
    <n v="520124"/>
    <n v="175293"/>
    <s v="EAS"/>
  </r>
  <r>
    <s v="18/1442/FUL"/>
    <x v="0"/>
    <m/>
    <d v="2019-01-07T00:00:00"/>
    <d v="2022-01-07T00:00:00"/>
    <m/>
    <m/>
    <x v="2"/>
    <x v="0"/>
    <m/>
    <s v="Demolition of the existing outbuilding to the rear of no.48 Fourth Cross Road accessed via Rutland Road and construction of 1x2 bedroom dwelling including basement, with associated car parking, cycle parking and recycle/refuse storage."/>
    <s v="Land Rear Of_x000d_48 Fourth Cross Road_x000d_Twickenham_x000d__x000d_"/>
    <s v="TW2 5ER"/>
    <m/>
    <m/>
    <m/>
    <m/>
    <m/>
    <m/>
    <m/>
    <m/>
    <n v="0"/>
    <m/>
    <m/>
    <n v="1"/>
    <m/>
    <m/>
    <m/>
    <m/>
    <m/>
    <m/>
    <n v="1"/>
    <n v="0"/>
    <n v="1"/>
    <n v="0"/>
    <n v="0"/>
    <n v="0"/>
    <n v="0"/>
    <n v="0"/>
    <n v="0"/>
    <n v="1"/>
    <n v="0"/>
    <n v="0"/>
    <n v="0.25"/>
    <n v="0.25"/>
    <n v="0.25"/>
    <n v="0.25"/>
    <n v="514703"/>
    <n v="172701"/>
    <m/>
  </r>
  <r>
    <s v="18/1446/FUL"/>
    <x v="0"/>
    <m/>
    <d v="2018-08-10T00:00:00"/>
    <d v="2021-08-10T00:00:00"/>
    <m/>
    <m/>
    <x v="2"/>
    <x v="0"/>
    <m/>
    <s v="Demolition of existing single family dwelling and erection of a replacement two-storey dwelling house, with accommodation in the mansard roof."/>
    <s v="32 Albion Road_x000d_Twickenham_x000d_TW2 6QJ"/>
    <s v="TW2 6QJ"/>
    <m/>
    <m/>
    <m/>
    <n v="1"/>
    <m/>
    <m/>
    <m/>
    <m/>
    <n v="1"/>
    <m/>
    <m/>
    <m/>
    <m/>
    <n v="1"/>
    <m/>
    <m/>
    <m/>
    <m/>
    <n v="1"/>
    <n v="0"/>
    <n v="0"/>
    <n v="0"/>
    <n v="0"/>
    <n v="0"/>
    <n v="0"/>
    <n v="0"/>
    <n v="0"/>
    <n v="0"/>
    <n v="0"/>
    <n v="0"/>
    <n v="0"/>
    <n v="0"/>
    <n v="0"/>
    <n v="0"/>
    <n v="515299"/>
    <n v="173105"/>
    <s v="SOT"/>
  </r>
  <r>
    <s v="18/1566/FUL"/>
    <x v="2"/>
    <m/>
    <d v="2018-09-25T00:00:00"/>
    <d v="2021-09-25T00:00:00"/>
    <d v="2019-01-31T00:00:00"/>
    <d v="2019-10-10T00:00:00"/>
    <x v="1"/>
    <x v="0"/>
    <m/>
    <s v="Second floor rear roof extension, replacement windows on first floor rear and side elevations, 2 no. rooflights on front roof slope to facilitate the conversion of existing 3 bed dwelling house to form 2x 2 bed flats and 1x 1 bed flat and associated cycle"/>
    <s v="16 Whitton Road_x000d_Twickenham_x000d_TW1 1BJ"/>
    <s v="TW1 1BJ"/>
    <m/>
    <m/>
    <n v="1"/>
    <m/>
    <m/>
    <m/>
    <m/>
    <m/>
    <n v="1"/>
    <m/>
    <n v="1"/>
    <n v="2"/>
    <m/>
    <m/>
    <m/>
    <m/>
    <m/>
    <m/>
    <n v="3"/>
    <n v="1"/>
    <n v="2"/>
    <n v="-1"/>
    <n v="0"/>
    <n v="0"/>
    <n v="0"/>
    <n v="0"/>
    <n v="0"/>
    <n v="2"/>
    <n v="2"/>
    <n v="0"/>
    <n v="0"/>
    <n v="0"/>
    <n v="0"/>
    <n v="0"/>
    <n v="515965"/>
    <n v="173782"/>
    <s v="STM"/>
  </r>
  <r>
    <s v="18/1569/FUL"/>
    <x v="2"/>
    <m/>
    <d v="2018-08-17T00:00:00"/>
    <d v="2022-03-11T00:00:00"/>
    <d v="2019-03-31T00:00:00"/>
    <d v="2019-05-31T00:00:00"/>
    <x v="1"/>
    <x v="0"/>
    <m/>
    <s v="Reversion of to two self-contained flats into single family dwelling house."/>
    <s v="14 Norman Avenue_x000d_Twickenham_x000d_TW1 2LY"/>
    <s v="TW1 2LY"/>
    <m/>
    <n v="2"/>
    <m/>
    <m/>
    <m/>
    <m/>
    <m/>
    <m/>
    <n v="2"/>
    <m/>
    <m/>
    <m/>
    <m/>
    <n v="1"/>
    <m/>
    <m/>
    <m/>
    <m/>
    <n v="1"/>
    <n v="0"/>
    <n v="-2"/>
    <n v="0"/>
    <n v="1"/>
    <n v="0"/>
    <n v="0"/>
    <n v="0"/>
    <n v="0"/>
    <n v="-1"/>
    <n v="-1"/>
    <n v="0"/>
    <n v="0"/>
    <n v="0"/>
    <n v="0"/>
    <n v="0"/>
    <n v="516997"/>
    <n v="173966"/>
    <s v="TWR"/>
  </r>
  <r>
    <s v="18/1619/FUL"/>
    <x v="4"/>
    <m/>
    <d v="2019-05-28T00:00:00"/>
    <d v="2022-05-28T00:00:00"/>
    <m/>
    <d v="2020-05-12T00:00:00"/>
    <x v="0"/>
    <x v="0"/>
    <m/>
    <s v="Erection of rear roof extension with roof lights to front roof slope and conversion of first floor flat and new roof space into two self-contained flats."/>
    <s v="135A Sheen Lane_x000d_East Sheen_x000d_London_x000d_SW14 8AE"/>
    <s v="SW14 8AE"/>
    <m/>
    <m/>
    <m/>
    <m/>
    <m/>
    <m/>
    <m/>
    <m/>
    <n v="0"/>
    <m/>
    <n v="1"/>
    <m/>
    <m/>
    <m/>
    <m/>
    <m/>
    <m/>
    <m/>
    <n v="1"/>
    <n v="1"/>
    <n v="0"/>
    <n v="0"/>
    <n v="0"/>
    <n v="0"/>
    <n v="0"/>
    <n v="0"/>
    <n v="0"/>
    <n v="1"/>
    <n v="0"/>
    <n v="1"/>
    <n v="0"/>
    <n v="0"/>
    <n v="0"/>
    <n v="0"/>
    <n v="520508"/>
    <n v="175448"/>
    <s v="EAS"/>
  </r>
  <r>
    <s v="18/1722/GPD13"/>
    <x v="1"/>
    <s v="PA"/>
    <d v="2018-07-12T00:00:00"/>
    <d v="2021-07-12T00:00:00"/>
    <d v="2018-04-02T00:00:00"/>
    <d v="2019-10-14T00:00:00"/>
    <x v="1"/>
    <x v="0"/>
    <m/>
    <s v="Change of use from A1(Retail) to C3 (Residential) to create a two bedroom flat."/>
    <s v="Ground Floor_x000d_204 Stanley Road_x000d_Teddington_x000d_TW11 8UE_x000d_"/>
    <s v="TW11 8UE"/>
    <m/>
    <m/>
    <m/>
    <m/>
    <m/>
    <m/>
    <m/>
    <m/>
    <n v="0"/>
    <m/>
    <m/>
    <n v="1"/>
    <m/>
    <m/>
    <m/>
    <m/>
    <m/>
    <m/>
    <n v="1"/>
    <n v="0"/>
    <n v="1"/>
    <n v="0"/>
    <n v="0"/>
    <n v="0"/>
    <n v="0"/>
    <n v="0"/>
    <n v="0"/>
    <n v="1"/>
    <n v="1"/>
    <n v="0"/>
    <n v="0"/>
    <n v="0"/>
    <n v="0"/>
    <n v="0"/>
    <n v="515113"/>
    <n v="171634"/>
    <s v="FHH"/>
  </r>
  <r>
    <s v="18/1743/FUL"/>
    <x v="0"/>
    <m/>
    <d v="2018-10-12T00:00:00"/>
    <d v="2021-12-20T00:00:00"/>
    <m/>
    <m/>
    <x v="2"/>
    <x v="0"/>
    <m/>
    <s v="Subdivision of existing curtilage at 168 Broom Road; alterations to existing garage to the rear of the site comprising single storey side extension; two rear dormer roof extensions; two rooflights to the front roofslope and fenestration alterations to fac"/>
    <s v="168 Broom Road_x000d_Teddington_x000d_TW11 9PQ_x000d_"/>
    <s v="TW11 9PQ"/>
    <m/>
    <m/>
    <m/>
    <m/>
    <m/>
    <m/>
    <m/>
    <m/>
    <n v="0"/>
    <m/>
    <n v="1"/>
    <m/>
    <m/>
    <m/>
    <m/>
    <m/>
    <m/>
    <m/>
    <n v="1"/>
    <n v="1"/>
    <n v="0"/>
    <n v="0"/>
    <n v="0"/>
    <n v="0"/>
    <n v="0"/>
    <n v="0"/>
    <n v="0"/>
    <n v="1"/>
    <n v="0"/>
    <n v="0"/>
    <n v="0.25"/>
    <n v="0.25"/>
    <n v="0.25"/>
    <n v="0.25"/>
    <n v="517388"/>
    <n v="170706"/>
    <s v="HWI"/>
  </r>
  <r>
    <s v="18/1767/FUL"/>
    <x v="1"/>
    <m/>
    <d v="2019-01-11T00:00:00"/>
    <d v="2022-01-11T00:00:00"/>
    <d v="2019-03-01T00:00:00"/>
    <d v="2020-05-11T00:00:00"/>
    <x v="0"/>
    <x v="0"/>
    <m/>
    <s v="Alterations to the existing shopfront and reduction to ground floor floorspace to facilitate the re-provision of a Class A2 use at ground floor level.  _x000d_Change of use of existing A2 to C3 (Residential) Use at part ground level and first floor level.  Repl"/>
    <s v="73 High Street_x000d_Hampton Hill_x000d_TW12 1NH_x000d_"/>
    <s v="TW12 1NH"/>
    <m/>
    <m/>
    <m/>
    <m/>
    <m/>
    <m/>
    <m/>
    <m/>
    <n v="0"/>
    <m/>
    <m/>
    <n v="2"/>
    <m/>
    <m/>
    <m/>
    <m/>
    <m/>
    <m/>
    <n v="2"/>
    <n v="0"/>
    <n v="2"/>
    <n v="0"/>
    <n v="0"/>
    <n v="0"/>
    <n v="0"/>
    <n v="0"/>
    <n v="0"/>
    <n v="2"/>
    <n v="0"/>
    <n v="2"/>
    <n v="0"/>
    <n v="0"/>
    <n v="0"/>
    <n v="0"/>
    <n v="514273"/>
    <n v="170844"/>
    <s v="FHH"/>
  </r>
  <r>
    <s v="18/1808/FUL"/>
    <x v="0"/>
    <m/>
    <d v="2018-11-19T00:00:00"/>
    <d v="2021-11-19T00:00:00"/>
    <d v="2019-10-16T00:00:00"/>
    <m/>
    <x v="0"/>
    <x v="0"/>
    <m/>
    <s v="Demolition of existing building in Use Class B8 (storage and distribution) and change of use of land to C3 (residential) use.  Erection of a part two storey part single storey building to provide 4 bed (4B8P) dwellinghouse with associated parking, hard an"/>
    <s v="12 - 14 Church Lane Teddington_x000a__x000a_"/>
    <s v="TW11 8AP"/>
    <m/>
    <m/>
    <m/>
    <m/>
    <m/>
    <m/>
    <m/>
    <m/>
    <n v="0"/>
    <m/>
    <m/>
    <m/>
    <m/>
    <n v="1"/>
    <m/>
    <m/>
    <m/>
    <m/>
    <n v="1"/>
    <n v="0"/>
    <n v="0"/>
    <n v="0"/>
    <n v="1"/>
    <n v="0"/>
    <n v="0"/>
    <n v="0"/>
    <n v="0"/>
    <n v="1"/>
    <n v="0"/>
    <n v="1"/>
    <n v="0"/>
    <n v="0"/>
    <n v="0"/>
    <n v="0"/>
    <n v="515803"/>
    <n v="171071"/>
    <s v="TED"/>
  </r>
  <r>
    <s v="18/1817/GPD15"/>
    <x v="1"/>
    <s v="PA"/>
    <d v="2018-06-29T00:00:00"/>
    <d v="2021-06-29T00:00:00"/>
    <m/>
    <d v="2020-02-21T00:00:00"/>
    <x v="1"/>
    <x v="0"/>
    <m/>
    <s v="Change of use from an office (Use Class B1(a)) to residential (Use Class C3) to provide 1 x 4 bed dwellinghouse."/>
    <s v="9 Elmtree Road_x000d_Teddington_x000d_TW11 8SJ_x000d_"/>
    <s v="TW11 8SJ"/>
    <m/>
    <m/>
    <m/>
    <m/>
    <m/>
    <m/>
    <m/>
    <m/>
    <n v="0"/>
    <m/>
    <m/>
    <m/>
    <m/>
    <n v="1"/>
    <m/>
    <m/>
    <m/>
    <m/>
    <n v="1"/>
    <n v="0"/>
    <n v="0"/>
    <n v="0"/>
    <n v="1"/>
    <n v="0"/>
    <n v="0"/>
    <n v="0"/>
    <n v="0"/>
    <n v="1"/>
    <n v="1"/>
    <n v="0"/>
    <n v="0"/>
    <n v="0"/>
    <n v="0"/>
    <n v="0"/>
    <n v="515379"/>
    <n v="171492"/>
    <s v="FHH"/>
  </r>
  <r>
    <s v="18/1911/FUL"/>
    <x v="4"/>
    <m/>
    <d v="2018-12-11T00:00:00"/>
    <d v="2021-12-11T00:00:00"/>
    <m/>
    <m/>
    <x v="2"/>
    <x v="0"/>
    <m/>
    <s v="First floor side extension and internal alterations (loss of floor space to existing first floor flat) in connection with the formation of an additional studio flat."/>
    <s v="74 Copthall Gardens_x000d_Twickenham_x000d_TW1 4HJ_x000d__x000d_"/>
    <s v="TW1 4HJ"/>
    <m/>
    <m/>
    <m/>
    <m/>
    <m/>
    <m/>
    <m/>
    <m/>
    <n v="0"/>
    <m/>
    <n v="1"/>
    <m/>
    <m/>
    <m/>
    <m/>
    <m/>
    <m/>
    <m/>
    <n v="1"/>
    <n v="1"/>
    <n v="0"/>
    <n v="0"/>
    <n v="0"/>
    <n v="0"/>
    <n v="0"/>
    <n v="0"/>
    <n v="0"/>
    <n v="1"/>
    <n v="0"/>
    <n v="0"/>
    <n v="0.25"/>
    <n v="0.25"/>
    <n v="0.25"/>
    <n v="0.25"/>
    <n v="515913"/>
    <n v="173384"/>
    <s v="TWR"/>
  </r>
  <r>
    <s v="18/2038/FUL"/>
    <x v="0"/>
    <m/>
    <d v="2019-02-12T00:00:00"/>
    <d v="2022-02-12T00:00:00"/>
    <m/>
    <m/>
    <x v="2"/>
    <x v="0"/>
    <m/>
    <s v="Demolition of existing building and construction of new building with basement."/>
    <s v="33 Parke Road_x000d_Barnes_x000d_London_x000d_SW13 9NJ"/>
    <s v="SW13 9NJ"/>
    <m/>
    <m/>
    <m/>
    <m/>
    <m/>
    <n v="1"/>
    <m/>
    <m/>
    <n v="1"/>
    <m/>
    <m/>
    <m/>
    <m/>
    <m/>
    <n v="1"/>
    <m/>
    <m/>
    <m/>
    <n v="1"/>
    <n v="0"/>
    <n v="0"/>
    <n v="0"/>
    <n v="0"/>
    <n v="1"/>
    <n v="-1"/>
    <n v="0"/>
    <n v="0"/>
    <n v="0"/>
    <n v="0"/>
    <n v="0"/>
    <n v="0"/>
    <n v="0"/>
    <n v="0"/>
    <n v="0"/>
    <n v="522063"/>
    <n v="177165"/>
    <s v="BAR"/>
  </r>
  <r>
    <s v="18/2114/FUL"/>
    <x v="1"/>
    <m/>
    <d v="2018-12-20T00:00:00"/>
    <d v="2021-12-20T00:00:00"/>
    <d v="2019-02-01T00:00:00"/>
    <d v="2020-05-04T00:00:00"/>
    <x v="0"/>
    <x v="0"/>
    <m/>
    <s v="Two-storey rear extension, rear roof extension and conversion of the rear part of the ground floor shop; in connection with the use of the property as a ground floor retail unit, 1x two-bedroom flat and 2 x one-bedroom flats."/>
    <s v="7 Barnes High Street_x000d_Barnes_x000d_London_x000d_SW13 9LW"/>
    <s v="SW13 9LW"/>
    <n v="2"/>
    <m/>
    <m/>
    <m/>
    <m/>
    <m/>
    <m/>
    <m/>
    <n v="2"/>
    <m/>
    <n v="2"/>
    <n v="1"/>
    <m/>
    <m/>
    <m/>
    <m/>
    <m/>
    <m/>
    <n v="3"/>
    <n v="0"/>
    <n v="1"/>
    <n v="0"/>
    <n v="0"/>
    <n v="0"/>
    <n v="0"/>
    <n v="0"/>
    <n v="0"/>
    <n v="1"/>
    <n v="0"/>
    <n v="1"/>
    <n v="0"/>
    <n v="0"/>
    <n v="0"/>
    <n v="0"/>
    <n v="521729"/>
    <n v="176389"/>
    <s v="MBC"/>
  </r>
  <r>
    <s v="18/2235/VRC"/>
    <x v="1"/>
    <m/>
    <d v="2018-09-25T00:00:00"/>
    <d v="2021-09-25T00:00:00"/>
    <m/>
    <m/>
    <x v="0"/>
    <x v="0"/>
    <m/>
    <s v="Removal of Condition U35386 (Residential-Ancillary Accommodation) and vary condition U35387 (Mixed use A4/C1) of planning permission 17/2301/FUL to exclude the reference to the stable block."/>
    <s v="Jolly Coopers _x000d_16 High Street_x000d_Hampton_x000d_TW12 2SJ"/>
    <s v="TW12 2SJ"/>
    <m/>
    <m/>
    <n v="1"/>
    <m/>
    <m/>
    <m/>
    <m/>
    <m/>
    <n v="1"/>
    <m/>
    <m/>
    <n v="1"/>
    <m/>
    <m/>
    <m/>
    <m/>
    <m/>
    <m/>
    <n v="1"/>
    <n v="0"/>
    <n v="1"/>
    <n v="-1"/>
    <n v="0"/>
    <n v="0"/>
    <n v="0"/>
    <n v="0"/>
    <n v="0"/>
    <n v="0"/>
    <n v="0"/>
    <n v="0"/>
    <n v="0"/>
    <n v="0"/>
    <n v="0"/>
    <n v="0"/>
    <n v="514005"/>
    <n v="169556"/>
    <s v="HTN"/>
  </r>
  <r>
    <s v="18/2296/ES191"/>
    <x v="2"/>
    <m/>
    <d v="2018-08-20T00:00:00"/>
    <d v="2019-11-29T00:00:00"/>
    <m/>
    <d v="2019-11-29T00:00:00"/>
    <x v="1"/>
    <x v="0"/>
    <m/>
    <s v="Use of the ground floor (left annex) as a self-contained dwelling (C3)."/>
    <s v="706A Hanworth Road_x000d_Whitton_x000d_Hounslow_x000d_TW4 5NT_x000d_"/>
    <s v="TW4 5NT"/>
    <m/>
    <m/>
    <m/>
    <m/>
    <n v="1"/>
    <m/>
    <m/>
    <m/>
    <n v="1"/>
    <m/>
    <m/>
    <n v="1"/>
    <n v="1"/>
    <m/>
    <m/>
    <m/>
    <m/>
    <m/>
    <n v="2"/>
    <n v="0"/>
    <n v="1"/>
    <n v="1"/>
    <n v="0"/>
    <n v="-1"/>
    <n v="0"/>
    <n v="0"/>
    <n v="0"/>
    <n v="1"/>
    <n v="1"/>
    <n v="0"/>
    <n v="0"/>
    <n v="0"/>
    <n v="0"/>
    <n v="0"/>
    <n v="512613"/>
    <n v="173404"/>
    <s v="HEA"/>
  </r>
  <r>
    <s v="18/2322/FUL"/>
    <x v="1"/>
    <m/>
    <d v="2018-11-13T00:00:00"/>
    <d v="2022-05-30T00:00:00"/>
    <d v="2020-01-13T00:00:00"/>
    <m/>
    <x v="0"/>
    <x v="0"/>
    <m/>
    <s v="Demolition of existing single-storey rear lean-to extension and formation of new external patio and other external alterations to elevations.  Change of use of rear part of ground floor level from A1(retail) to C3 (residential) to faciliate its conversion"/>
    <s v="300 - 302 Sandycombe Road_x000d_Richmond_x000d_TW9 3NG_x000d_"/>
    <s v="TW9 3NG"/>
    <m/>
    <m/>
    <m/>
    <m/>
    <m/>
    <m/>
    <m/>
    <m/>
    <n v="0"/>
    <m/>
    <m/>
    <n v="1"/>
    <m/>
    <m/>
    <m/>
    <m/>
    <m/>
    <m/>
    <n v="1"/>
    <n v="0"/>
    <n v="1"/>
    <n v="0"/>
    <n v="0"/>
    <n v="0"/>
    <n v="0"/>
    <n v="0"/>
    <n v="0"/>
    <n v="1"/>
    <n v="0"/>
    <n v="1"/>
    <n v="0"/>
    <n v="0"/>
    <n v="0"/>
    <n v="0"/>
    <n v="519061"/>
    <n v="176662"/>
    <s v="KWA"/>
  </r>
  <r>
    <s v="18/2328/GPD15"/>
    <x v="1"/>
    <s v="PA"/>
    <d v="2018-09-14T00:00:00"/>
    <d v="2021-09-14T00:00:00"/>
    <m/>
    <m/>
    <x v="2"/>
    <x v="0"/>
    <m/>
    <s v="Change of use from B1 to C3 (1No. studio flat and 2No. one bed apartments)."/>
    <s v="4 Udney Park Road_x000d_Teddington_x000d_TW11 9BG_x000d_"/>
    <s v="TW11 9BG"/>
    <m/>
    <m/>
    <m/>
    <m/>
    <m/>
    <m/>
    <m/>
    <m/>
    <n v="0"/>
    <m/>
    <n v="3"/>
    <m/>
    <m/>
    <m/>
    <m/>
    <m/>
    <m/>
    <m/>
    <n v="3"/>
    <n v="3"/>
    <n v="0"/>
    <n v="0"/>
    <n v="0"/>
    <n v="0"/>
    <n v="0"/>
    <n v="0"/>
    <n v="0"/>
    <n v="3"/>
    <n v="0"/>
    <n v="0"/>
    <n v="0.75"/>
    <n v="0.75"/>
    <n v="0.75"/>
    <n v="0.75"/>
    <n v="516288"/>
    <n v="171091"/>
    <s v="TED"/>
  </r>
  <r>
    <s v="18/2494/FUL"/>
    <x v="0"/>
    <m/>
    <d v="2019-03-22T00:00:00"/>
    <d v="2022-03-22T00:00:00"/>
    <d v="2020-01-29T00:00:00"/>
    <m/>
    <x v="0"/>
    <x v="0"/>
    <m/>
    <s v="Demolition of an existing dwelling and erection of 2no. two-storey three-bedroom dwelling houses with roof space accommodation  and associated landscaping. Replacement of front boundary wall. Removal of crossover and closure of vehicular access."/>
    <s v="4 West Temple Sheen_x000d_East Sheen_x000d_London_x000d_SW14 7RT"/>
    <s v="SW14 7RT"/>
    <m/>
    <n v="1"/>
    <m/>
    <m/>
    <m/>
    <m/>
    <m/>
    <m/>
    <n v="1"/>
    <m/>
    <m/>
    <m/>
    <n v="2"/>
    <m/>
    <m/>
    <m/>
    <m/>
    <m/>
    <n v="2"/>
    <n v="0"/>
    <n v="-1"/>
    <n v="2"/>
    <n v="0"/>
    <n v="0"/>
    <n v="0"/>
    <n v="0"/>
    <n v="0"/>
    <n v="1"/>
    <n v="0"/>
    <n v="1"/>
    <n v="0"/>
    <n v="0"/>
    <n v="0"/>
    <n v="0"/>
    <n v="519884"/>
    <n v="175023"/>
    <s v="EAS"/>
  </r>
  <r>
    <s v="18/2620/FUL"/>
    <x v="4"/>
    <m/>
    <d v="2019-01-04T00:00:00"/>
    <d v="2022-01-04T00:00:00"/>
    <d v="2018-04-02T00:00:00"/>
    <d v="2019-12-02T00:00:00"/>
    <x v="1"/>
    <x v="0"/>
    <m/>
    <s v="Single storey rear extension to facilitate the provision of 1 x studio flat including secure bicycle storage for the proposed new unit and the existing ground floor and first floor units in the existing building."/>
    <s v="Ground Floor _x000d_204 Stanley Road_x000d_Teddington_x000d_TW11 8UE"/>
    <s v="TW11 8UE"/>
    <m/>
    <m/>
    <m/>
    <m/>
    <m/>
    <m/>
    <m/>
    <m/>
    <n v="0"/>
    <m/>
    <n v="1"/>
    <m/>
    <m/>
    <m/>
    <m/>
    <m/>
    <m/>
    <m/>
    <n v="1"/>
    <n v="1"/>
    <n v="0"/>
    <n v="0"/>
    <n v="0"/>
    <n v="0"/>
    <n v="0"/>
    <n v="0"/>
    <n v="0"/>
    <n v="1"/>
    <n v="1"/>
    <n v="0"/>
    <n v="0"/>
    <n v="0"/>
    <n v="0"/>
    <n v="0"/>
    <n v="515112"/>
    <n v="171634"/>
    <s v="FHH"/>
  </r>
  <r>
    <s v="18/2716/GPD13"/>
    <x v="1"/>
    <s v="PA"/>
    <d v="2018-10-08T00:00:00"/>
    <d v="2021-10-08T00:00:00"/>
    <m/>
    <m/>
    <x v="2"/>
    <x v="0"/>
    <m/>
    <s v="Change of use of premises from a A1 use to to C3 (residential use - 2 no studio flats and 1 x 1 bed flat with existing first floor flat above no. 561 to remain)"/>
    <s v="561 - 563 Upper Richmond Road West_x000d_East Sheen_x000d_London_x000d_SW14 7ED_x000d_"/>
    <s v="SW14 7ED"/>
    <m/>
    <m/>
    <m/>
    <m/>
    <m/>
    <m/>
    <m/>
    <m/>
    <n v="0"/>
    <m/>
    <n v="3"/>
    <m/>
    <m/>
    <m/>
    <m/>
    <m/>
    <m/>
    <m/>
    <n v="3"/>
    <n v="3"/>
    <n v="0"/>
    <n v="0"/>
    <n v="0"/>
    <n v="0"/>
    <n v="0"/>
    <n v="0"/>
    <n v="0"/>
    <n v="3"/>
    <n v="0"/>
    <n v="0"/>
    <n v="0.75"/>
    <n v="0.75"/>
    <n v="0.75"/>
    <n v="0.75"/>
    <n v="519756"/>
    <n v="175319"/>
    <s v="EAS"/>
  </r>
  <r>
    <s v="18/2928/FUL"/>
    <x v="1"/>
    <m/>
    <d v="2019-03-08T00:00:00"/>
    <d v="2022-03-08T00:00:00"/>
    <d v="2019-03-29T00:00:00"/>
    <m/>
    <x v="0"/>
    <x v="0"/>
    <m/>
    <s v="Change of use of ancillary A3 accommodation on 1st and 2nd floors to create 1No. 3bed self-contained flat (C3 use) and installation of a rear door and railings at first floor level."/>
    <s v="20 - 22 High Street_x000d_Teddington_x000d_TW11 8EW_x000d_"/>
    <s v="TW11 8EW"/>
    <m/>
    <m/>
    <m/>
    <m/>
    <m/>
    <m/>
    <m/>
    <m/>
    <n v="0"/>
    <m/>
    <m/>
    <m/>
    <n v="1"/>
    <m/>
    <m/>
    <m/>
    <m/>
    <m/>
    <n v="1"/>
    <n v="0"/>
    <n v="0"/>
    <n v="1"/>
    <n v="0"/>
    <n v="0"/>
    <n v="0"/>
    <n v="0"/>
    <n v="0"/>
    <n v="1"/>
    <n v="0"/>
    <n v="1"/>
    <n v="0"/>
    <n v="0"/>
    <n v="0"/>
    <n v="0"/>
    <n v="516022"/>
    <n v="171099"/>
    <s v="TED"/>
  </r>
  <r>
    <s v="18/2943/FUL"/>
    <x v="4"/>
    <m/>
    <d v="2019-11-07T00:00:00"/>
    <d v="2022-11-07T00:00:00"/>
    <m/>
    <m/>
    <x v="2"/>
    <x v="0"/>
    <m/>
    <s v="Construction of part second floor extension to facilitate the creation of 6No. one bedroom flats with associated alterations, new bin and cycle storage and associated car parking."/>
    <s v="A1 - A3 Kingsway_x000d_Oldfield Road_x000d_Hampton_x000d_TW12 2HD"/>
    <s v="TW12 2HE"/>
    <m/>
    <m/>
    <m/>
    <m/>
    <m/>
    <m/>
    <m/>
    <m/>
    <n v="0"/>
    <m/>
    <n v="6"/>
    <m/>
    <m/>
    <m/>
    <m/>
    <m/>
    <m/>
    <m/>
    <n v="6"/>
    <n v="6"/>
    <n v="0"/>
    <n v="0"/>
    <n v="0"/>
    <n v="0"/>
    <n v="0"/>
    <n v="0"/>
    <n v="0"/>
    <n v="6"/>
    <n v="0"/>
    <n v="0"/>
    <n v="1.5"/>
    <n v="1.5"/>
    <n v="1.5"/>
    <n v="1.5"/>
    <n v="512869"/>
    <n v="169793"/>
    <s v="HTN"/>
  </r>
  <r>
    <s v="18/3003/FUL"/>
    <x v="0"/>
    <m/>
    <d v="2019-05-24T00:00:00"/>
    <d v="2022-05-24T00:00:00"/>
    <m/>
    <m/>
    <x v="2"/>
    <x v="0"/>
    <m/>
    <s v="Part single, part two-storey rear extension to facilitate the creation of a 1No. 2-bedroom (3 person) dwellinghouse with associated hard and soft landscaping, new boundary railings, sliding gate and timber fencing, cycle, refuse and recycle storage and fo"/>
    <s v="391 St Margarets Road_x000d_Twickenham_x000d_Isleworth_x000d_TW7 7BZ_x000d_"/>
    <s v="TW7 7BZ"/>
    <m/>
    <m/>
    <m/>
    <m/>
    <m/>
    <m/>
    <m/>
    <m/>
    <n v="0"/>
    <m/>
    <m/>
    <n v="1"/>
    <m/>
    <m/>
    <m/>
    <m/>
    <m/>
    <m/>
    <n v="1"/>
    <n v="0"/>
    <n v="1"/>
    <n v="0"/>
    <n v="0"/>
    <n v="0"/>
    <n v="0"/>
    <n v="0"/>
    <n v="0"/>
    <n v="1"/>
    <n v="0"/>
    <n v="0"/>
    <n v="0.25"/>
    <n v="0.25"/>
    <n v="0.25"/>
    <n v="0.25"/>
    <n v="516557"/>
    <n v="175273"/>
    <s v="STM"/>
  </r>
  <r>
    <s v="18/3195/GPD15"/>
    <x v="1"/>
    <s v="PA"/>
    <d v="2018-11-12T00:00:00"/>
    <d v="2021-11-12T00:00:00"/>
    <m/>
    <m/>
    <x v="2"/>
    <x v="0"/>
    <m/>
    <s v="Change of use of first and second floor B1(a) office accommodation to 1 x three bedroom C3 residential unit."/>
    <s v="75 Sheen Lane_x000d_East Sheen_x000d_London_x000d_SW14 8AD_x000d_"/>
    <s v="SW14 8AD"/>
    <m/>
    <m/>
    <m/>
    <m/>
    <m/>
    <m/>
    <m/>
    <m/>
    <n v="0"/>
    <m/>
    <m/>
    <m/>
    <n v="1"/>
    <m/>
    <m/>
    <m/>
    <m/>
    <m/>
    <n v="1"/>
    <n v="0"/>
    <n v="0"/>
    <n v="1"/>
    <n v="0"/>
    <n v="0"/>
    <n v="0"/>
    <n v="0"/>
    <n v="0"/>
    <n v="1"/>
    <n v="0"/>
    <n v="0"/>
    <n v="0.25"/>
    <n v="0.25"/>
    <n v="0.25"/>
    <n v="0.25"/>
    <n v="520495"/>
    <n v="175597"/>
    <s v="EAS"/>
  </r>
  <r>
    <s v="18/3285/FUL"/>
    <x v="0"/>
    <m/>
    <d v="2019-03-18T00:00:00"/>
    <d v="2022-03-18T00:00:00"/>
    <m/>
    <m/>
    <x v="2"/>
    <x v="0"/>
    <m/>
    <s v="Demolition of existing house and construction of a new 5 bed house with basement"/>
    <s v="74 Lowther Road_x000d_Barnes_x000d_London_x000d_SW13 9NU"/>
    <s v="SW13 9NU"/>
    <m/>
    <m/>
    <m/>
    <n v="1"/>
    <m/>
    <m/>
    <m/>
    <m/>
    <n v="1"/>
    <m/>
    <m/>
    <m/>
    <m/>
    <m/>
    <n v="1"/>
    <m/>
    <m/>
    <m/>
    <n v="1"/>
    <n v="0"/>
    <n v="0"/>
    <n v="0"/>
    <n v="-1"/>
    <n v="1"/>
    <n v="0"/>
    <n v="0"/>
    <n v="0"/>
    <n v="0"/>
    <n v="0"/>
    <n v="0"/>
    <n v="0"/>
    <n v="0"/>
    <n v="0"/>
    <n v="0"/>
    <n v="521978"/>
    <n v="177062"/>
    <s v="BAR"/>
  </r>
  <r>
    <s v="18/3460/FUL"/>
    <x v="2"/>
    <m/>
    <d v="2019-02-26T00:00:00"/>
    <d v="2022-02-26T00:00:00"/>
    <m/>
    <m/>
    <x v="2"/>
    <x v="0"/>
    <m/>
    <s v="Infill of internal void with new roof section over to facilitate conversion of existing three-bedroom dwelling (flat) above a retail unit to 2no. one-bed dwellings (flats) above retail unit._x000d_"/>
    <s v="20A Red Lion Street_x000d_Richmond_x000d_TW9 1RW"/>
    <s v="TW9 1RW"/>
    <m/>
    <m/>
    <n v="1"/>
    <m/>
    <m/>
    <m/>
    <m/>
    <m/>
    <n v="1"/>
    <m/>
    <n v="2"/>
    <m/>
    <m/>
    <m/>
    <m/>
    <m/>
    <m/>
    <n v="0"/>
    <n v="2"/>
    <n v="2"/>
    <n v="0"/>
    <n v="-1"/>
    <n v="0"/>
    <n v="0"/>
    <n v="0"/>
    <n v="0"/>
    <n v="0"/>
    <n v="1"/>
    <n v="0"/>
    <n v="0"/>
    <n v="0.25"/>
    <n v="0.25"/>
    <n v="0.25"/>
    <n v="0.25"/>
    <n v="517894"/>
    <n v="174757"/>
    <s v="SRW"/>
  </r>
  <r>
    <s v="18/3515/FUL"/>
    <x v="2"/>
    <m/>
    <d v="2019-02-18T00:00:00"/>
    <d v="2022-02-18T00:00:00"/>
    <d v="2019-10-01T00:00:00"/>
    <d v="2020-08-13T00:00:00"/>
    <x v="0"/>
    <x v="0"/>
    <m/>
    <s v="Conversion of first and second floor flat and construction of rear dormer roof extension to provide 4no. (3 x 1B1P and 1 x 2B3P) residential dwellings and other alterations."/>
    <s v="311 Upper Richmond Road West_x000d_East Sheen_x000d_London_x000d_SW14 8QR_x000d_"/>
    <s v="SW14 8QR"/>
    <m/>
    <n v="2"/>
    <m/>
    <m/>
    <m/>
    <m/>
    <m/>
    <m/>
    <n v="2"/>
    <m/>
    <n v="3"/>
    <n v="1"/>
    <m/>
    <m/>
    <m/>
    <m/>
    <m/>
    <m/>
    <n v="4"/>
    <n v="3"/>
    <n v="-1"/>
    <n v="0"/>
    <n v="0"/>
    <n v="0"/>
    <n v="0"/>
    <n v="0"/>
    <n v="0"/>
    <n v="2"/>
    <n v="0"/>
    <n v="2"/>
    <n v="0"/>
    <n v="0"/>
    <n v="0"/>
    <n v="0"/>
    <n v="520700"/>
    <n v="175411"/>
    <s v="EAS"/>
  </r>
  <r>
    <s v="18/3613/GPD15"/>
    <x v="1"/>
    <s v="PA"/>
    <d v="2018-12-28T00:00:00"/>
    <d v="2021-12-28T00:00:00"/>
    <m/>
    <m/>
    <x v="2"/>
    <x v="0"/>
    <m/>
    <s v="Change of use from office B1(a) to C3 (Resdiential) use to provide 1 x 1 bed dwellinghouse."/>
    <s v="108 Shacklegate Lane_x000d_Teddington_x000d_TW11 8SH_x000d_"/>
    <s v="TW11 8SH"/>
    <m/>
    <m/>
    <m/>
    <m/>
    <m/>
    <m/>
    <m/>
    <m/>
    <n v="0"/>
    <m/>
    <n v="1"/>
    <m/>
    <m/>
    <m/>
    <m/>
    <m/>
    <m/>
    <m/>
    <n v="1"/>
    <n v="1"/>
    <n v="0"/>
    <n v="0"/>
    <n v="0"/>
    <n v="0"/>
    <n v="0"/>
    <n v="0"/>
    <n v="0"/>
    <n v="1"/>
    <n v="0"/>
    <n v="0"/>
    <n v="0.25"/>
    <n v="0.25"/>
    <n v="0.25"/>
    <n v="0.25"/>
    <n v="515394"/>
    <n v="171656"/>
    <s v="FHH"/>
  </r>
  <r>
    <s v="18/3696/FUL"/>
    <x v="1"/>
    <m/>
    <d v="2019-02-08T00:00:00"/>
    <d v="2022-02-08T00:00:00"/>
    <m/>
    <m/>
    <x v="2"/>
    <x v="0"/>
    <m/>
    <s v="Change of use of existing A2 (Financial and professional services) to C3 (Residential) to create 1No. 1 bed flat; Fenestration alterations; Insertion of rooflights to single storey front projection and single storey side/rear extension."/>
    <s v="192 Heath Road_x000d_Twickenham_x000d_TW2 5TX"/>
    <s v="TW2 5TX"/>
    <m/>
    <m/>
    <m/>
    <m/>
    <m/>
    <m/>
    <m/>
    <m/>
    <n v="0"/>
    <m/>
    <n v="1"/>
    <m/>
    <m/>
    <m/>
    <m/>
    <m/>
    <m/>
    <m/>
    <n v="1"/>
    <n v="1"/>
    <n v="0"/>
    <n v="0"/>
    <n v="0"/>
    <n v="0"/>
    <n v="0"/>
    <n v="0"/>
    <n v="0"/>
    <n v="1"/>
    <n v="0"/>
    <n v="0"/>
    <n v="0.25"/>
    <n v="0.25"/>
    <n v="0.25"/>
    <n v="0.25"/>
    <n v="515502"/>
    <n v="173093"/>
    <s v="SOT"/>
  </r>
  <r>
    <s v="18/3768/FUL"/>
    <x v="1"/>
    <m/>
    <d v="2019-03-26T00:00:00"/>
    <d v="2022-03-26T00:00:00"/>
    <d v="2020-01-13T00:00:00"/>
    <m/>
    <x v="0"/>
    <x v="0"/>
    <m/>
    <s v="Demolition of two existing workshop buildings. Change of use from current vacant B1 use to C3. Construction of 2No. semi-detached 5-bedroom family houses consisting of 2 storeys plus loft space with integral garaging.  Associated hard &amp; soft landscaping t"/>
    <s v="58 Oldfield Road_x000d_Hampton_x000d_TW12 2AE"/>
    <s v="TW12 2AE"/>
    <m/>
    <m/>
    <m/>
    <m/>
    <m/>
    <m/>
    <m/>
    <m/>
    <n v="0"/>
    <m/>
    <m/>
    <m/>
    <m/>
    <m/>
    <n v="2"/>
    <m/>
    <m/>
    <m/>
    <n v="2"/>
    <n v="0"/>
    <n v="0"/>
    <n v="0"/>
    <n v="0"/>
    <n v="2"/>
    <n v="0"/>
    <n v="0"/>
    <n v="0"/>
    <n v="2"/>
    <n v="0"/>
    <n v="2"/>
    <n v="0"/>
    <n v="0"/>
    <n v="0"/>
    <n v="0"/>
    <n v="513264"/>
    <n v="169738"/>
    <s v="HTN"/>
  </r>
  <r>
    <s v="18/3804/FUL"/>
    <x v="0"/>
    <m/>
    <d v="2019-05-14T00:00:00"/>
    <d v="2022-05-14T00:00:00"/>
    <d v="2019-10-17T00:00:00"/>
    <m/>
    <x v="0"/>
    <x v="0"/>
    <m/>
    <s v="Demolition of buildings on site and construction of a 3 storey building fronting Station Road, comprising 254sqm ground floor light industrial use (B1c Use Class) with 7 apartments above (5No. 2B4P flats and 2No. 1B2P flats) and a 2 storey building fronti"/>
    <s v="139 - 143 Station Road_x000d_Hampton_x000d_TW12 2AL_x000d_"/>
    <s v="TW12 2AL"/>
    <m/>
    <m/>
    <m/>
    <m/>
    <m/>
    <m/>
    <m/>
    <m/>
    <n v="0"/>
    <m/>
    <n v="2"/>
    <n v="7"/>
    <m/>
    <m/>
    <m/>
    <m/>
    <m/>
    <m/>
    <n v="9"/>
    <n v="2"/>
    <n v="7"/>
    <n v="0"/>
    <n v="0"/>
    <n v="0"/>
    <n v="0"/>
    <n v="0"/>
    <n v="0"/>
    <n v="9"/>
    <n v="0"/>
    <n v="9"/>
    <n v="0"/>
    <n v="0"/>
    <n v="0"/>
    <n v="0"/>
    <n v="513285"/>
    <n v="169757"/>
    <s v="HTN"/>
  </r>
  <r>
    <s v="18/3815/GPD15"/>
    <x v="1"/>
    <s v="PA"/>
    <d v="2019-01-18T00:00:00"/>
    <d v="2022-01-18T00:00:00"/>
    <d v="2019-11-15T00:00:00"/>
    <m/>
    <x v="0"/>
    <x v="0"/>
    <m/>
    <s v="Change of use of two detached buildings and the associated curtilage from light industrial use (Class B1(c)) to residential use (Class C3) to provide 7 x 1 bedroom units and 1 x 2 bedroom unit."/>
    <s v="42 - 42A High Street_x000d_Hampton Wick_x000d_Kingston Upon Thames_x000d_KT1 4DB_x000d_"/>
    <s v="KT1 4DB"/>
    <m/>
    <m/>
    <m/>
    <m/>
    <m/>
    <m/>
    <m/>
    <m/>
    <n v="0"/>
    <m/>
    <n v="7"/>
    <n v="1"/>
    <m/>
    <m/>
    <m/>
    <m/>
    <m/>
    <m/>
    <n v="8"/>
    <n v="7"/>
    <n v="1"/>
    <n v="0"/>
    <n v="0"/>
    <n v="0"/>
    <n v="0"/>
    <n v="0"/>
    <n v="0"/>
    <n v="8"/>
    <n v="0"/>
    <n v="8"/>
    <n v="0"/>
    <n v="0"/>
    <n v="0"/>
    <n v="0"/>
    <n v="517565"/>
    <n v="169582"/>
    <s v="HWI"/>
  </r>
  <r>
    <s v="18/3930/FUL"/>
    <x v="0"/>
    <m/>
    <d v="2019-10-17T00:00:00"/>
    <d v="2022-10-17T00:00:00"/>
    <m/>
    <m/>
    <x v="2"/>
    <x v="0"/>
    <m/>
    <s v="Demolition of existing garage and erection of 1No. 2 storey with habitable roofspace 4 bed dwelling with associated hard and soft landscaping. Alterations to existing crossover and creation of a new crossover in front of No.38 Langham Road to facilitate p"/>
    <s v="38 Langham Road_x000d_Teddington_x000d_TW11 9HQ"/>
    <s v="TW11 9HQ"/>
    <m/>
    <m/>
    <m/>
    <m/>
    <m/>
    <m/>
    <m/>
    <m/>
    <n v="0"/>
    <m/>
    <m/>
    <m/>
    <m/>
    <n v="1"/>
    <m/>
    <m/>
    <m/>
    <m/>
    <n v="1"/>
    <n v="0"/>
    <n v="0"/>
    <n v="0"/>
    <n v="1"/>
    <n v="0"/>
    <n v="0"/>
    <n v="0"/>
    <n v="0"/>
    <n v="1"/>
    <n v="0"/>
    <n v="0"/>
    <n v="0.25"/>
    <n v="0.25"/>
    <n v="0.25"/>
    <n v="0.25"/>
    <n v="516550"/>
    <n v="171027"/>
    <s v="HWI"/>
  </r>
  <r>
    <s v="18/3941/GPD15"/>
    <x v="1"/>
    <s v="PA"/>
    <d v="2019-01-30T00:00:00"/>
    <d v="2022-01-30T00:00:00"/>
    <d v="2019-09-14T00:00:00"/>
    <m/>
    <x v="0"/>
    <x v="0"/>
    <m/>
    <s v="Change of use from office (B1) to three residential units (C3), with associated car parking provision."/>
    <s v="Sherwood House_x000d_Forest Road_x000d_Kew_x000d_TW9 3BY_x000d_"/>
    <s v="TW9 3BY"/>
    <m/>
    <m/>
    <m/>
    <m/>
    <m/>
    <m/>
    <m/>
    <m/>
    <n v="0"/>
    <m/>
    <m/>
    <n v="1"/>
    <n v="2"/>
    <m/>
    <m/>
    <m/>
    <m/>
    <m/>
    <n v="3"/>
    <n v="0"/>
    <n v="1"/>
    <n v="2"/>
    <n v="0"/>
    <n v="0"/>
    <n v="0"/>
    <n v="0"/>
    <n v="0"/>
    <n v="3"/>
    <n v="0"/>
    <n v="3"/>
    <n v="0"/>
    <n v="0"/>
    <n v="0"/>
    <n v="0"/>
    <n v="519311"/>
    <n v="177214"/>
    <s v="KWA"/>
  </r>
  <r>
    <s v="18/3950/FUL"/>
    <x v="1"/>
    <m/>
    <d v="2019-07-15T00:00:00"/>
    <d v="2022-07-15T00:00:00"/>
    <m/>
    <m/>
    <x v="2"/>
    <x v="1"/>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m/>
    <n v="7"/>
    <n v="3"/>
    <n v="1"/>
    <m/>
    <m/>
    <m/>
    <m/>
    <n v="11"/>
    <n v="0"/>
    <n v="7"/>
    <n v="3"/>
    <n v="1"/>
    <n v="0"/>
    <n v="0"/>
    <n v="0"/>
    <n v="0"/>
    <n v="11"/>
    <n v="0"/>
    <n v="0"/>
    <n v="0"/>
    <n v="5.5"/>
    <n v="5.5"/>
    <n v="0"/>
    <n v="518144"/>
    <n v="175553"/>
    <s v="NRW"/>
  </r>
  <r>
    <s v="18/3950/FUL"/>
    <x v="1"/>
    <m/>
    <d v="2019-07-15T00:00:00"/>
    <d v="2022-07-15T00:00:00"/>
    <m/>
    <m/>
    <x v="2"/>
    <x v="2"/>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n v="4"/>
    <m/>
    <m/>
    <m/>
    <m/>
    <m/>
    <m/>
    <m/>
    <n v="4"/>
    <n v="4"/>
    <n v="0"/>
    <n v="0"/>
    <n v="0"/>
    <n v="0"/>
    <n v="0"/>
    <n v="0"/>
    <n v="0"/>
    <n v="4"/>
    <n v="0"/>
    <n v="0"/>
    <n v="0"/>
    <n v="2"/>
    <n v="2"/>
    <n v="0"/>
    <n v="518144"/>
    <n v="175553"/>
    <s v="NRW"/>
  </r>
  <r>
    <s v="18/3950/FUL"/>
    <x v="1"/>
    <m/>
    <d v="2019-07-15T00:00:00"/>
    <d v="2022-07-15T00:00:00"/>
    <m/>
    <m/>
    <x v="2"/>
    <x v="0"/>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m/>
    <n v="21"/>
    <n v="31"/>
    <n v="2"/>
    <n v="2"/>
    <m/>
    <m/>
    <m/>
    <m/>
    <n v="56"/>
    <n v="21"/>
    <n v="31"/>
    <n v="2"/>
    <n v="2"/>
    <n v="0"/>
    <n v="0"/>
    <n v="0"/>
    <n v="0"/>
    <n v="56"/>
    <n v="0"/>
    <n v="0"/>
    <n v="0"/>
    <n v="28"/>
    <n v="28"/>
    <n v="0"/>
    <n v="518144"/>
    <n v="175553"/>
    <s v="NRW"/>
  </r>
  <r>
    <s v="18/3952/FUL"/>
    <x v="0"/>
    <m/>
    <d v="2019-03-29T00:00:00"/>
    <d v="2022-04-01T00:00:00"/>
    <m/>
    <m/>
    <x v="2"/>
    <x v="0"/>
    <m/>
    <s v="Replacement of existing dwelling with 1 no. 2 storey with accommodation in the roof (5B10P) dwellinghouse and new pedestrian gate."/>
    <s v="45 Ormond Crescent_x000d_Hampton_x000d_TW12 2TJ"/>
    <s v="TW12 2TJ"/>
    <m/>
    <m/>
    <m/>
    <m/>
    <n v="1"/>
    <m/>
    <m/>
    <m/>
    <n v="1"/>
    <m/>
    <m/>
    <m/>
    <m/>
    <m/>
    <n v="1"/>
    <m/>
    <m/>
    <m/>
    <n v="1"/>
    <n v="0"/>
    <n v="0"/>
    <n v="0"/>
    <n v="0"/>
    <n v="0"/>
    <n v="0"/>
    <n v="0"/>
    <n v="0"/>
    <n v="0"/>
    <n v="0"/>
    <n v="0"/>
    <n v="0"/>
    <n v="0"/>
    <n v="0"/>
    <n v="0"/>
    <n v="513943"/>
    <n v="170016"/>
    <s v="HTN"/>
  </r>
  <r>
    <s v="18/3954/FUL"/>
    <x v="0"/>
    <m/>
    <d v="2019-07-08T00:00:00"/>
    <d v="2022-06-24T00:00:00"/>
    <m/>
    <m/>
    <x v="2"/>
    <x v="0"/>
    <m/>
    <s v="Demolition of existing two-storey dwelling house and construction of replacement 7-bedroom, 2-storey dwelling house (with accommodation in the roof space) and associated landscaping and new front boundary treatment."/>
    <s v="20 Sheen Common Drive_x000d_Richmond_x000d_TW10 5BN"/>
    <s v="TW10 5BN"/>
    <m/>
    <m/>
    <m/>
    <n v="1"/>
    <m/>
    <m/>
    <m/>
    <m/>
    <n v="1"/>
    <m/>
    <m/>
    <m/>
    <m/>
    <m/>
    <m/>
    <m/>
    <n v="1"/>
    <m/>
    <n v="1"/>
    <n v="0"/>
    <n v="0"/>
    <n v="0"/>
    <n v="-1"/>
    <n v="0"/>
    <n v="0"/>
    <n v="1"/>
    <n v="0"/>
    <n v="0"/>
    <n v="0"/>
    <n v="0"/>
    <n v="0"/>
    <n v="0"/>
    <n v="0"/>
    <n v="0"/>
    <n v="519436"/>
    <n v="174990"/>
    <s v="SRW"/>
  </r>
  <r>
    <s v="18/4125/FUL"/>
    <x v="2"/>
    <m/>
    <d v="2019-02-06T00:00:00"/>
    <d v="2022-02-06T00:00:00"/>
    <m/>
    <m/>
    <x v="2"/>
    <x v="0"/>
    <m/>
    <s v="Alterations and extensions to existing building comprising 1) single storey side/rear extension, 2) new gable roof extension, new window, pitched roof to existing two storey bay window and 1 rooflight to front elevation; 3) dormer roof extension to main r"/>
    <s v="85 Connaught Road_x000d_Teddington_x000d_TW11 0QQ_x000d_"/>
    <s v="TW11 0QQ"/>
    <m/>
    <n v="1"/>
    <n v="1"/>
    <m/>
    <m/>
    <m/>
    <m/>
    <m/>
    <n v="2"/>
    <m/>
    <n v="2"/>
    <n v="1"/>
    <n v="1"/>
    <m/>
    <m/>
    <m/>
    <m/>
    <m/>
    <n v="4"/>
    <n v="2"/>
    <n v="0"/>
    <n v="0"/>
    <n v="0"/>
    <n v="0"/>
    <n v="0"/>
    <n v="0"/>
    <n v="0"/>
    <n v="2"/>
    <n v="0"/>
    <n v="0"/>
    <n v="0.5"/>
    <n v="0.5"/>
    <n v="0.5"/>
    <n v="0.5"/>
    <n v="514632"/>
    <n v="171370"/>
    <s v="FHH"/>
  </r>
  <r>
    <s v="18/4138/FUL"/>
    <x v="0"/>
    <m/>
    <d v="2019-11-11T00:00:00"/>
    <d v="2022-11-11T00:00:00"/>
    <d v="2020-04-14T00:00:00"/>
    <m/>
    <x v="2"/>
    <x v="0"/>
    <m/>
    <s v="Demolition of existing dwelling and construction of two-storey five-bedroom (10-Person) dwelling with basement and associated landscaping and refuse/recycling and cycle storage."/>
    <s v="2 West Park Avenue_x000d_Kew_x000d_Richmond_x000d_TW9 4AL_x000d_"/>
    <s v="TW9 4AL"/>
    <m/>
    <m/>
    <m/>
    <m/>
    <n v="1"/>
    <m/>
    <m/>
    <m/>
    <n v="1"/>
    <m/>
    <m/>
    <m/>
    <m/>
    <m/>
    <n v="1"/>
    <m/>
    <m/>
    <m/>
    <n v="1"/>
    <n v="0"/>
    <n v="0"/>
    <n v="0"/>
    <n v="0"/>
    <n v="0"/>
    <n v="0"/>
    <n v="0"/>
    <n v="0"/>
    <n v="0"/>
    <n v="0"/>
    <n v="0"/>
    <n v="0"/>
    <n v="0"/>
    <n v="0"/>
    <n v="0"/>
    <n v="519487"/>
    <n v="176661"/>
    <s v="KWA"/>
  </r>
  <r>
    <s v="18/4183/FUL"/>
    <x v="0"/>
    <m/>
    <d v="2019-07-25T00:00:00"/>
    <d v="2022-07-25T00:00:00"/>
    <m/>
    <m/>
    <x v="2"/>
    <x v="0"/>
    <m/>
    <s v="Demolition of existing garage compound and erection of one detached dwelling with 2 parking spaces, turning area, landscaping and tree planting."/>
    <s v="Garage Site_x000d_Rosslyn Avenue/Treen Avenue_x000d_Barnes_x000d_London_x000d_SW13 0JT"/>
    <s v="SW13 0JT"/>
    <m/>
    <m/>
    <m/>
    <m/>
    <m/>
    <m/>
    <m/>
    <m/>
    <n v="0"/>
    <m/>
    <m/>
    <m/>
    <n v="1"/>
    <m/>
    <m/>
    <m/>
    <m/>
    <m/>
    <n v="1"/>
    <n v="0"/>
    <n v="0"/>
    <n v="1"/>
    <n v="0"/>
    <n v="0"/>
    <n v="0"/>
    <n v="0"/>
    <n v="0"/>
    <n v="1"/>
    <n v="0"/>
    <n v="0"/>
    <n v="0.25"/>
    <n v="0.25"/>
    <n v="0.25"/>
    <n v="0.25"/>
    <n v="521611"/>
    <n v="175705"/>
    <s v="MBC"/>
  </r>
  <r>
    <s v="18/4259/FUL"/>
    <x v="2"/>
    <m/>
    <d v="2019-09-23T00:00:00"/>
    <d v="2022-09-23T00:00:00"/>
    <m/>
    <m/>
    <x v="2"/>
    <x v="0"/>
    <m/>
    <s v="Reversion of existing block of two maisonettes to  single dwelling house, replacement of existing rear dormer with mansard roof and two dormers to rear elevation, addition of green sedum roof to new mansard and replacement of front elevation roof light wi"/>
    <s v="44 Nassau Road_x000d_Barnes_x000d_London_x000d_SW13 9QE_x000d_"/>
    <s v="SW13 9QE"/>
    <n v="1"/>
    <m/>
    <m/>
    <n v="1"/>
    <m/>
    <m/>
    <m/>
    <m/>
    <n v="2"/>
    <m/>
    <m/>
    <m/>
    <m/>
    <m/>
    <m/>
    <n v="1"/>
    <m/>
    <m/>
    <n v="1"/>
    <n v="-1"/>
    <n v="0"/>
    <n v="0"/>
    <n v="-1"/>
    <n v="0"/>
    <n v="1"/>
    <n v="0"/>
    <n v="0"/>
    <n v="-1"/>
    <n v="0"/>
    <n v="0"/>
    <n v="-0.25"/>
    <n v="-0.25"/>
    <n v="-0.25"/>
    <n v="-0.25"/>
    <n v="521753"/>
    <n v="176604"/>
    <s v="BAR"/>
  </r>
  <r>
    <s v="19/0092/FUL"/>
    <x v="3"/>
    <m/>
    <d v="2019-07-03T00:00:00"/>
    <d v="2022-07-03T00:00:00"/>
    <d v="2019-08-14T00:00:00"/>
    <m/>
    <x v="0"/>
    <x v="0"/>
    <m/>
    <s v="Single-storey extension and conversion of the existing granny annexe to provide a new 1 bedroom, 2 person dwelling with associated new landscaping."/>
    <s v="11 Grasmere Avenue_x000d_Whitton_x000d_Hounslow_x000d_TW3 2JG_x000d_"/>
    <s v="TW3 2JG"/>
    <m/>
    <m/>
    <m/>
    <m/>
    <m/>
    <m/>
    <m/>
    <m/>
    <n v="0"/>
    <m/>
    <n v="1"/>
    <m/>
    <m/>
    <m/>
    <m/>
    <m/>
    <m/>
    <m/>
    <n v="1"/>
    <n v="1"/>
    <n v="0"/>
    <n v="0"/>
    <n v="0"/>
    <n v="0"/>
    <n v="0"/>
    <n v="0"/>
    <n v="0"/>
    <n v="1"/>
    <n v="0"/>
    <n v="1"/>
    <n v="0"/>
    <n v="0"/>
    <n v="0"/>
    <n v="0"/>
    <n v="513733"/>
    <n v="174333"/>
    <s v="WHI"/>
  </r>
  <r>
    <s v="19/0111/FUL"/>
    <x v="3"/>
    <m/>
    <d v="2019-12-12T00:00:00"/>
    <d v="2022-12-12T00:00:00"/>
    <d v="2020-03-30T00:00:00"/>
    <m/>
    <x v="0"/>
    <x v="0"/>
    <m/>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_x000d_Lower Teddington Road_x000d_Hampton Wick_x000d__x000d_"/>
    <s v="KT1"/>
    <n v="10"/>
    <m/>
    <m/>
    <m/>
    <m/>
    <m/>
    <m/>
    <m/>
    <n v="10"/>
    <m/>
    <n v="20"/>
    <n v="30"/>
    <n v="1"/>
    <m/>
    <m/>
    <m/>
    <m/>
    <m/>
    <n v="51"/>
    <n v="10"/>
    <n v="30"/>
    <n v="1"/>
    <n v="0"/>
    <n v="0"/>
    <n v="0"/>
    <n v="0"/>
    <n v="0"/>
    <n v="41"/>
    <n v="0"/>
    <n v="0"/>
    <n v="20.5"/>
    <n v="20.5"/>
    <n v="0"/>
    <n v="0"/>
    <n v="517598"/>
    <n v="169722"/>
    <s v="HWI"/>
  </r>
  <r>
    <s v="19/0141/ES191"/>
    <x v="1"/>
    <m/>
    <d v="2019-06-21T00:00:00"/>
    <d v="2019-06-21T00:00:00"/>
    <d v="2019-06-21T00:00:00"/>
    <d v="2019-06-21T00:00:00"/>
    <x v="1"/>
    <x v="0"/>
    <m/>
    <s v="Continued use of part of the property (excluding Unit 1) as 2No. flats in multiple occupation for upto 6 people."/>
    <s v="The Boathouse_x000d_Ranelagh Drive_x000d_Twickenham_x000d_TW1 1QZ_x000d_"/>
    <s v="TW1 1QZ"/>
    <m/>
    <m/>
    <m/>
    <m/>
    <m/>
    <m/>
    <m/>
    <m/>
    <n v="0"/>
    <m/>
    <m/>
    <m/>
    <m/>
    <n v="1"/>
    <n v="1"/>
    <m/>
    <m/>
    <m/>
    <n v="2"/>
    <n v="0"/>
    <n v="0"/>
    <n v="0"/>
    <n v="1"/>
    <n v="1"/>
    <n v="0"/>
    <n v="0"/>
    <n v="0"/>
    <n v="2"/>
    <n v="2"/>
    <n v="0"/>
    <n v="0"/>
    <n v="0"/>
    <n v="0"/>
    <n v="0"/>
    <n v="516877"/>
    <n v="175059"/>
    <s v="STM"/>
  </r>
  <r>
    <s v="19/0171/GPD15"/>
    <x v="1"/>
    <s v="PA"/>
    <d v="2019-03-19T00:00:00"/>
    <d v="2022-03-19T00:00:00"/>
    <m/>
    <m/>
    <x v="2"/>
    <x v="0"/>
    <m/>
    <s v="Change of use from B1 (Offices) to C3(a) (Dwellings) (2 x 2 bed)."/>
    <s v="62 Glentham Road_x000d_Barnes_x000d_London_x000d_SW13 9JJ_x000d_"/>
    <s v="SW13 9JJ"/>
    <m/>
    <m/>
    <m/>
    <m/>
    <m/>
    <m/>
    <m/>
    <m/>
    <n v="0"/>
    <m/>
    <m/>
    <n v="2"/>
    <m/>
    <m/>
    <m/>
    <m/>
    <m/>
    <m/>
    <n v="2"/>
    <n v="0"/>
    <n v="2"/>
    <n v="0"/>
    <n v="0"/>
    <n v="0"/>
    <n v="0"/>
    <n v="0"/>
    <n v="0"/>
    <n v="2"/>
    <n v="0"/>
    <n v="0"/>
    <n v="0.5"/>
    <n v="0.5"/>
    <n v="0.5"/>
    <n v="0.5"/>
    <n v="522531"/>
    <n v="177884"/>
    <s v="BAR"/>
  </r>
  <r>
    <s v="19/0175/FUL"/>
    <x v="0"/>
    <m/>
    <d v="2019-05-09T00:00:00"/>
    <d v="2022-05-09T00:00:00"/>
    <m/>
    <m/>
    <x v="2"/>
    <x v="0"/>
    <m/>
    <s v="Demolition of existing one-bedroom, two-storey dwelling and construction of one-bedroom, one-person single-storey dwelling."/>
    <s v="The Haven _x000d_Eel Pie Island_x000d_Twickenham_x000d_TW1 3DY"/>
    <s v="TW1 3DY"/>
    <n v="1"/>
    <m/>
    <m/>
    <m/>
    <m/>
    <m/>
    <m/>
    <m/>
    <n v="1"/>
    <m/>
    <n v="1"/>
    <m/>
    <m/>
    <m/>
    <m/>
    <m/>
    <m/>
    <m/>
    <n v="1"/>
    <n v="0"/>
    <n v="0"/>
    <n v="0"/>
    <n v="0"/>
    <n v="0"/>
    <n v="0"/>
    <n v="0"/>
    <n v="0"/>
    <n v="0"/>
    <n v="0"/>
    <n v="0"/>
    <n v="0"/>
    <n v="0"/>
    <n v="0"/>
    <n v="0"/>
    <n v="516414"/>
    <n v="173065"/>
    <s v="TWR"/>
  </r>
  <r>
    <s v="19/0181/GPD15"/>
    <x v="1"/>
    <s v="PA"/>
    <d v="2019-03-06T00:00:00"/>
    <d v="2022-03-06T00:00:00"/>
    <d v="2019-05-13T00:00:00"/>
    <d v="2020-07-02T00:00:00"/>
    <x v="0"/>
    <x v="0"/>
    <m/>
    <s v="Change of use from B1 (Offices) to C3(a) (Dwellings) (1 x 1 bed)."/>
    <s v="95 South Worple Way_x000d_East Sheen_x000d_London_x000d_SW14 8ND_x000d_"/>
    <s v="SW14 8ND"/>
    <m/>
    <m/>
    <m/>
    <m/>
    <m/>
    <m/>
    <m/>
    <m/>
    <n v="0"/>
    <m/>
    <n v="1"/>
    <m/>
    <m/>
    <m/>
    <m/>
    <m/>
    <m/>
    <m/>
    <n v="1"/>
    <n v="1"/>
    <n v="0"/>
    <n v="0"/>
    <n v="0"/>
    <n v="0"/>
    <n v="0"/>
    <n v="0"/>
    <n v="0"/>
    <n v="1"/>
    <n v="0"/>
    <n v="1"/>
    <n v="0"/>
    <n v="0"/>
    <n v="0"/>
    <n v="0"/>
    <n v="520540"/>
    <n v="175748"/>
    <s v="EAS"/>
  </r>
  <r>
    <s v="19/0228/FUL"/>
    <x v="2"/>
    <m/>
    <d v="2019-06-28T00:00:00"/>
    <d v="2022-06-28T00:00:00"/>
    <m/>
    <m/>
    <x v="2"/>
    <x v="0"/>
    <m/>
    <s v="Division of the existing dwelling house into two residential units in the form of semi detached houses. The demolition of the existing adjoined garage and alterations to fenestration."/>
    <s v="173 Kew Road_x000d_Richmond_x000d_TW9 2BB"/>
    <s v="TW9 2BB"/>
    <m/>
    <m/>
    <m/>
    <m/>
    <m/>
    <m/>
    <n v="1"/>
    <m/>
    <n v="1"/>
    <m/>
    <m/>
    <m/>
    <n v="1"/>
    <n v="1"/>
    <m/>
    <m/>
    <m/>
    <m/>
    <n v="2"/>
    <n v="0"/>
    <n v="0"/>
    <n v="1"/>
    <n v="1"/>
    <n v="0"/>
    <n v="0"/>
    <n v="-1"/>
    <n v="0"/>
    <n v="1"/>
    <n v="0"/>
    <n v="0"/>
    <n v="0.25"/>
    <n v="0.25"/>
    <n v="0.25"/>
    <n v="0.25"/>
    <n v="518380"/>
    <n v="175623"/>
    <s v="NRW"/>
  </r>
  <r>
    <s v="19/0338/FUL"/>
    <x v="0"/>
    <m/>
    <d v="2019-05-24T00:00:00"/>
    <d v="2022-05-24T00:00:00"/>
    <m/>
    <m/>
    <x v="2"/>
    <x v="0"/>
    <m/>
    <s v="Demolition of existing 3-bedroom bungalow and erection of a new 3-bedroom detached house with basement level."/>
    <s v="48 Fourth Cross Road_x000d_Twickenham_x000d_TW2 5EL"/>
    <s v="TW2 5EL"/>
    <m/>
    <m/>
    <n v="1"/>
    <m/>
    <m/>
    <m/>
    <m/>
    <m/>
    <n v="1"/>
    <m/>
    <m/>
    <m/>
    <n v="1"/>
    <m/>
    <m/>
    <m/>
    <m/>
    <m/>
    <n v="1"/>
    <n v="0"/>
    <n v="0"/>
    <n v="0"/>
    <n v="0"/>
    <n v="0"/>
    <n v="0"/>
    <n v="0"/>
    <n v="0"/>
    <n v="0"/>
    <n v="0"/>
    <n v="0"/>
    <n v="0"/>
    <n v="0"/>
    <n v="0"/>
    <n v="0"/>
    <n v="514720"/>
    <n v="172712"/>
    <s v="WET"/>
  </r>
  <r>
    <s v="19/0347/GPD15"/>
    <x v="1"/>
    <s v="PA"/>
    <d v="2019-03-12T00:00:00"/>
    <d v="2022-03-13T00:00:00"/>
    <d v="2019-04-01T00:00:00"/>
    <m/>
    <x v="0"/>
    <x v="0"/>
    <m/>
    <s v="Change of use from B1(a) Office use to C3 Residential use to provide 3 x 1 bed and 1 x 2 bed flats with associated internal refuse and cycle storage."/>
    <s v="Albion House_x000d_Colne Road_x000d_Twickenham_x000d_TW2 6QL_x000d_"/>
    <s v="TW2 6QL"/>
    <m/>
    <m/>
    <m/>
    <m/>
    <m/>
    <m/>
    <m/>
    <m/>
    <n v="0"/>
    <m/>
    <n v="3"/>
    <n v="1"/>
    <m/>
    <m/>
    <m/>
    <m/>
    <m/>
    <m/>
    <n v="4"/>
    <n v="3"/>
    <n v="1"/>
    <n v="0"/>
    <n v="0"/>
    <n v="0"/>
    <n v="0"/>
    <n v="0"/>
    <n v="0"/>
    <n v="4"/>
    <n v="0"/>
    <n v="4"/>
    <n v="0"/>
    <n v="0"/>
    <n v="0"/>
    <n v="0"/>
    <n v="515383"/>
    <n v="173139"/>
    <s v="SOT"/>
  </r>
  <r>
    <s v="19/0382/FUL"/>
    <x v="0"/>
    <m/>
    <d v="2019-12-05T00:00:00"/>
    <d v="2022-12-05T00:00:00"/>
    <m/>
    <m/>
    <x v="2"/>
    <x v="0"/>
    <m/>
    <s v="Erection of two-storey detached dwellinghouse and basement with sunken courtyard and green wall.  New brick wall and pedestrian gate to Popes Avenue frontage, new parking and hard and soft landscaping."/>
    <s v="Ajanta _x000d_13 Walpole Gardens_x000d_Twickenham_x000d_TW2 5SL"/>
    <s v="TW2 5SL"/>
    <m/>
    <m/>
    <m/>
    <m/>
    <m/>
    <m/>
    <m/>
    <m/>
    <n v="0"/>
    <m/>
    <m/>
    <m/>
    <n v="1"/>
    <m/>
    <m/>
    <m/>
    <m/>
    <m/>
    <n v="1"/>
    <n v="0"/>
    <n v="0"/>
    <n v="1"/>
    <n v="0"/>
    <n v="0"/>
    <n v="0"/>
    <n v="0"/>
    <n v="0"/>
    <n v="1"/>
    <n v="0"/>
    <n v="0"/>
    <n v="0.25"/>
    <n v="0.25"/>
    <n v="0.25"/>
    <n v="0.25"/>
    <n v="515414"/>
    <n v="172536"/>
    <s v="SOT"/>
  </r>
  <r>
    <s v="19/0386/FUL"/>
    <x v="0"/>
    <m/>
    <d v="2019-07-05T00:00:00"/>
    <d v="2022-07-05T00:00:00"/>
    <d v="2020-01-06T00:00:00"/>
    <m/>
    <x v="0"/>
    <x v="0"/>
    <m/>
    <s v="Demolition of the existing self-contained single-storey detached dwelling and construction of replacement 2 storey dwelling with associated landscaping and boundary treatment alteration."/>
    <s v="10 Constance Road_x000d_Twickenham_x000d_TW2 7JH"/>
    <s v="TW2 7JH"/>
    <n v="1"/>
    <m/>
    <m/>
    <m/>
    <m/>
    <m/>
    <m/>
    <m/>
    <n v="1"/>
    <m/>
    <m/>
    <n v="1"/>
    <m/>
    <m/>
    <m/>
    <m/>
    <m/>
    <m/>
    <n v="1"/>
    <n v="-1"/>
    <n v="1"/>
    <n v="0"/>
    <n v="0"/>
    <n v="0"/>
    <n v="0"/>
    <n v="0"/>
    <n v="0"/>
    <n v="0"/>
    <n v="0"/>
    <n v="0"/>
    <n v="0"/>
    <n v="0"/>
    <n v="0"/>
    <n v="0"/>
    <n v="514120"/>
    <n v="173638"/>
    <s v="WHI"/>
  </r>
  <r>
    <s v="19/0391/FUL"/>
    <x v="0"/>
    <m/>
    <d v="2020-02-20T00:00:00"/>
    <d v="2023-02-20T00:00:00"/>
    <m/>
    <m/>
    <x v="2"/>
    <x v="0"/>
    <m/>
    <s v="Demolition all buildings on site and the erection of a three-storey building and a part one, two-storey building comprising (3 x 1 bedroom and 4 x 2 bedroom) flats and approximately 805 sqm of flexible B1/D1 and flexible B1/D2 commercial floorspace, surfa"/>
    <s v="26-28 _x000d_Priests Bridge_x000d_East Sheen_x000d_London_x000d_SW14 8TA"/>
    <s v="SW14 8TA"/>
    <m/>
    <m/>
    <m/>
    <m/>
    <m/>
    <m/>
    <m/>
    <m/>
    <n v="0"/>
    <m/>
    <n v="3"/>
    <n v="4"/>
    <m/>
    <m/>
    <m/>
    <m/>
    <m/>
    <m/>
    <n v="7"/>
    <n v="3"/>
    <n v="4"/>
    <n v="0"/>
    <n v="0"/>
    <n v="0"/>
    <n v="0"/>
    <n v="0"/>
    <n v="0"/>
    <n v="7"/>
    <n v="0"/>
    <n v="0"/>
    <n v="1.75"/>
    <n v="1.75"/>
    <n v="1.75"/>
    <n v="1.75"/>
    <n v="521492"/>
    <n v="175545"/>
    <s v="MBC"/>
  </r>
  <r>
    <s v="19/0414/FUL"/>
    <x v="0"/>
    <m/>
    <d v="2020-01-22T00:00:00"/>
    <d v="2023-01-23T00:00:00"/>
    <m/>
    <m/>
    <x v="2"/>
    <x v="0"/>
    <m/>
    <s v="Erection of 2No 3-bed, 6-person houses with associated hard and soft landscaping, cycle and refuse stores and car parking on land to rear of 56 and 58 Harvey Road."/>
    <s v="56 - 58 Harvey Road_x000d_Whitton_x000d__x000d_"/>
    <s v="TW4 5LU"/>
    <m/>
    <m/>
    <m/>
    <m/>
    <m/>
    <m/>
    <m/>
    <m/>
    <n v="0"/>
    <m/>
    <m/>
    <m/>
    <n v="2"/>
    <m/>
    <m/>
    <m/>
    <m/>
    <m/>
    <n v="2"/>
    <n v="0"/>
    <n v="0"/>
    <n v="2"/>
    <n v="0"/>
    <n v="0"/>
    <n v="0"/>
    <n v="0"/>
    <n v="0"/>
    <n v="2"/>
    <n v="0"/>
    <n v="0"/>
    <n v="0.5"/>
    <n v="0.5"/>
    <n v="0.5"/>
    <n v="0.5"/>
    <n v="513048"/>
    <n v="173758"/>
    <s v="HEA"/>
  </r>
  <r>
    <s v="19/0475/FUL"/>
    <x v="3"/>
    <m/>
    <d v="2019-07-31T00:00:00"/>
    <d v="2022-07-31T00:00:00"/>
    <m/>
    <d v="2020-02-26T00:00:00"/>
    <x v="1"/>
    <x v="0"/>
    <m/>
    <s v="Construction of additional storey, two storey front extension, replacement windows and doors on all elevations and alterations to external materials on elevations to facilitate the change of use of building and 6 no. parking spaces from offices (Class B1("/>
    <s v="1 - 2 Archer Mews_x000d_Hampton Hill_x000d_TW12 1RN_x000d_"/>
    <s v="TW12 1RN"/>
    <m/>
    <m/>
    <m/>
    <m/>
    <m/>
    <m/>
    <m/>
    <m/>
    <n v="0"/>
    <m/>
    <n v="4"/>
    <n v="3"/>
    <m/>
    <m/>
    <m/>
    <m/>
    <m/>
    <m/>
    <n v="7"/>
    <n v="4"/>
    <n v="3"/>
    <n v="0"/>
    <n v="0"/>
    <n v="0"/>
    <n v="0"/>
    <n v="0"/>
    <n v="0"/>
    <n v="7"/>
    <n v="7"/>
    <n v="0"/>
    <n v="0"/>
    <n v="0"/>
    <n v="0"/>
    <n v="0"/>
    <n v="514280"/>
    <n v="170996"/>
    <s v="FHH"/>
  </r>
  <r>
    <s v="19/0551/FUL"/>
    <x v="2"/>
    <m/>
    <d v="2019-08-21T00:00:00"/>
    <d v="2022-08-21T00:00:00"/>
    <d v="2019-11-04T00:00:00"/>
    <m/>
    <x v="0"/>
    <x v="0"/>
    <m/>
    <s v="Convert 2 flats back to one family house. Proposed pitched side infill extension adjacent neighbouring infill extension with glazed rooflight. Proposed loft conversion with full width rear dormer, partial dormer to outrigger and rooflights."/>
    <s v="32 Selwyn Avenue_x000d_Richmond_x000d_TW9 2HA_x000d_"/>
    <s v="TW9 2HA"/>
    <n v="1"/>
    <n v="1"/>
    <m/>
    <m/>
    <m/>
    <m/>
    <m/>
    <m/>
    <n v="2"/>
    <m/>
    <m/>
    <m/>
    <m/>
    <m/>
    <n v="1"/>
    <m/>
    <m/>
    <m/>
    <n v="1"/>
    <n v="-1"/>
    <n v="-1"/>
    <n v="0"/>
    <n v="0"/>
    <n v="1"/>
    <n v="0"/>
    <n v="0"/>
    <n v="0"/>
    <n v="-1"/>
    <n v="0"/>
    <n v="-1"/>
    <n v="0"/>
    <n v="0"/>
    <n v="0"/>
    <n v="0"/>
    <n v="518458"/>
    <n v="175501"/>
    <s v="NRW"/>
  </r>
  <r>
    <s v="19/0739/FUL"/>
    <x v="2"/>
    <m/>
    <d v="2019-10-23T00:00:00"/>
    <d v="2022-10-23T00:00:00"/>
    <m/>
    <d v="2019-10-23T00:00:00"/>
    <x v="1"/>
    <x v="0"/>
    <m/>
    <s v="Reinstatement of Flat 9 on Ground Floor at Clarendon House, as consented in Planning Approval 02/1505. (Since 2003 the accommodation has been used as part of Flat 1 to provide a family-sized flat)"/>
    <s v="Flat 1_x000d_Clarendon Gardens_x000d_23 Kew Gardens Road_x000d_Kew_x000d_Richmond_x000d_TW9 3HD_x000d_"/>
    <s v="TW9 3HD"/>
    <m/>
    <m/>
    <n v="1"/>
    <m/>
    <m/>
    <m/>
    <m/>
    <m/>
    <n v="1"/>
    <m/>
    <n v="1"/>
    <n v="1"/>
    <m/>
    <m/>
    <m/>
    <m/>
    <m/>
    <m/>
    <n v="2"/>
    <n v="1"/>
    <n v="1"/>
    <n v="-1"/>
    <n v="0"/>
    <n v="0"/>
    <n v="0"/>
    <n v="0"/>
    <n v="0"/>
    <n v="1"/>
    <n v="1"/>
    <n v="0"/>
    <n v="0"/>
    <n v="0"/>
    <n v="0"/>
    <n v="0"/>
    <n v="519011"/>
    <n v="176963"/>
    <s v="KWA"/>
  </r>
  <r>
    <s v="19/0772/GPD15"/>
    <x v="1"/>
    <s v="PA"/>
    <d v="2019-05-09T00:00:00"/>
    <d v="2022-05-09T00:00:00"/>
    <d v="2020-03-02T00:00:00"/>
    <m/>
    <x v="0"/>
    <x v="0"/>
    <m/>
    <s v="Change of use of B1(a) offices on ground floor level to c3 (Residential) to provide 3 x 1 bed self-contained residential apartments."/>
    <s v="28 Second Cross Road_x000d_Twickenham_x000d_TW2 5RF_x000d_"/>
    <s v="TW2 5RF"/>
    <m/>
    <m/>
    <m/>
    <m/>
    <m/>
    <m/>
    <m/>
    <m/>
    <n v="0"/>
    <m/>
    <n v="3"/>
    <m/>
    <m/>
    <m/>
    <m/>
    <m/>
    <m/>
    <m/>
    <n v="3"/>
    <n v="3"/>
    <n v="0"/>
    <n v="0"/>
    <n v="0"/>
    <n v="0"/>
    <n v="0"/>
    <n v="0"/>
    <n v="0"/>
    <n v="3"/>
    <n v="0"/>
    <n v="3"/>
    <n v="0"/>
    <n v="0"/>
    <n v="0"/>
    <n v="0"/>
    <n v="515069"/>
    <n v="172813"/>
    <s v="WET"/>
  </r>
  <r>
    <s v="19/0823/GPD13"/>
    <x v="1"/>
    <s v="PA"/>
    <d v="2019-05-07T00:00:00"/>
    <d v="2022-05-07T00:00:00"/>
    <m/>
    <m/>
    <x v="2"/>
    <x v="0"/>
    <m/>
    <s v="Conversion of commercial unit to self-contained 2no. bedroom unit"/>
    <s v="203 Sandycombe Road_x000d_Richmond_x000d_TW9 2EW_x000d_"/>
    <s v="TW9 2EW"/>
    <m/>
    <m/>
    <m/>
    <m/>
    <m/>
    <m/>
    <m/>
    <m/>
    <n v="0"/>
    <m/>
    <m/>
    <n v="1"/>
    <m/>
    <m/>
    <m/>
    <m/>
    <m/>
    <m/>
    <n v="1"/>
    <n v="0"/>
    <n v="1"/>
    <n v="0"/>
    <n v="0"/>
    <n v="0"/>
    <n v="0"/>
    <n v="0"/>
    <n v="0"/>
    <n v="1"/>
    <n v="0"/>
    <n v="0"/>
    <n v="0.25"/>
    <n v="0.25"/>
    <n v="0.25"/>
    <n v="0.25"/>
    <n v="519091"/>
    <n v="176195"/>
    <s v="KWA"/>
  </r>
  <r>
    <s v="19/0847/FUL"/>
    <x v="0"/>
    <m/>
    <d v="2019-12-23T00:00:00"/>
    <d v="2022-12-24T00:00:00"/>
    <m/>
    <m/>
    <x v="2"/>
    <x v="0"/>
    <m/>
    <s v="Demolition of existing bungalow and garage and construction of a new two-storey four bedroom house, with associated hard and soft landscaping, cycle and refuse stores and parking."/>
    <s v="8 St Albans Gardens_x000d_Teddington_x000d_TW11 8AE"/>
    <s v="TW11 8AE"/>
    <m/>
    <n v="1"/>
    <m/>
    <m/>
    <m/>
    <m/>
    <m/>
    <m/>
    <n v="1"/>
    <m/>
    <m/>
    <m/>
    <m/>
    <n v="1"/>
    <m/>
    <m/>
    <m/>
    <m/>
    <n v="1"/>
    <n v="0"/>
    <n v="-1"/>
    <n v="0"/>
    <n v="1"/>
    <n v="0"/>
    <n v="0"/>
    <n v="0"/>
    <n v="0"/>
    <n v="0"/>
    <n v="0"/>
    <n v="0"/>
    <n v="0"/>
    <n v="0"/>
    <n v="0"/>
    <n v="0"/>
    <n v="516412"/>
    <n v="171302"/>
    <s v="TED"/>
  </r>
  <r>
    <s v="19/0867/FUL"/>
    <x v="3"/>
    <m/>
    <d v="2019-06-03T00:00:00"/>
    <d v="2022-06-04T00:00:00"/>
    <d v="2019-09-23T00:00:00"/>
    <d v="2020-06-04T00:00:00"/>
    <x v="0"/>
    <x v="0"/>
    <m/>
    <s v="Conversion of ground and first floor store rooms and single-storey extension to form a new maisonette."/>
    <s v="383 St Margarets Road_x000d_Twickenham_x000d_TW1 1PP"/>
    <s v="TW1 1PP"/>
    <m/>
    <m/>
    <m/>
    <m/>
    <m/>
    <m/>
    <m/>
    <m/>
    <n v="0"/>
    <m/>
    <n v="1"/>
    <m/>
    <m/>
    <m/>
    <m/>
    <m/>
    <m/>
    <m/>
    <n v="1"/>
    <n v="1"/>
    <n v="0"/>
    <n v="0"/>
    <n v="0"/>
    <n v="0"/>
    <n v="0"/>
    <n v="0"/>
    <n v="0"/>
    <n v="1"/>
    <n v="0"/>
    <n v="1"/>
    <n v="0"/>
    <n v="0"/>
    <n v="0"/>
    <n v="0"/>
    <n v="516556"/>
    <n v="175236"/>
    <s v="STM"/>
  </r>
  <r>
    <s v="19/0893/FUL"/>
    <x v="1"/>
    <m/>
    <d v="2019-08-12T00:00:00"/>
    <d v="2022-08-12T00:00:00"/>
    <d v="2020-02-03T00:00:00"/>
    <m/>
    <x v="0"/>
    <x v="0"/>
    <m/>
    <s v="Change of use of ground floor from dental surgery (D1 use class) to 1 no. residential dwelling (C3 use), demolition of side garage, alterations to side extension and fenestration."/>
    <s v="320 Kew Road_x000d_Kew_x000d_Richmond_x000d_TW9 3DU_x000d_"/>
    <s v="TW9 3DU"/>
    <m/>
    <m/>
    <m/>
    <m/>
    <m/>
    <m/>
    <m/>
    <m/>
    <n v="0"/>
    <m/>
    <m/>
    <m/>
    <n v="1"/>
    <m/>
    <m/>
    <m/>
    <m/>
    <m/>
    <n v="1"/>
    <n v="0"/>
    <n v="0"/>
    <n v="1"/>
    <n v="0"/>
    <n v="0"/>
    <n v="0"/>
    <n v="0"/>
    <n v="0"/>
    <n v="1"/>
    <n v="0"/>
    <n v="1"/>
    <n v="0"/>
    <n v="0"/>
    <n v="0"/>
    <n v="0"/>
    <n v="518999"/>
    <n v="177227"/>
    <s v="KWA"/>
  </r>
  <r>
    <s v="19/0911/FUL"/>
    <x v="4"/>
    <m/>
    <d v="2020-01-17T00:00:00"/>
    <d v="2023-02-05T00:00:00"/>
    <m/>
    <m/>
    <x v="2"/>
    <x v="0"/>
    <m/>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_x000a_"/>
    <s v="KT2 4HF"/>
    <m/>
    <m/>
    <m/>
    <m/>
    <m/>
    <m/>
    <m/>
    <m/>
    <n v="0"/>
    <m/>
    <m/>
    <n v="2"/>
    <m/>
    <m/>
    <m/>
    <m/>
    <m/>
    <n v="0"/>
    <n v="2"/>
    <n v="0"/>
    <n v="2"/>
    <n v="0"/>
    <n v="0"/>
    <n v="0"/>
    <n v="0"/>
    <n v="0"/>
    <n v="0"/>
    <n v="2"/>
    <n v="0"/>
    <n v="0"/>
    <n v="0.5"/>
    <n v="0.5"/>
    <n v="0.5"/>
    <n v="0.5"/>
    <n v="517543"/>
    <n v="169767"/>
    <s v="HWI"/>
  </r>
  <r>
    <s v="19/0950/FUL"/>
    <x v="1"/>
    <m/>
    <d v="2019-08-13T00:00:00"/>
    <d v="2022-08-13T00:00:00"/>
    <d v="2020-01-28T00:00:00"/>
    <m/>
    <x v="0"/>
    <x v="0"/>
    <m/>
    <s v="Change of use of first, second and part ground floors from retail and associated storage to a 1 bedroom flat, together with internal alterations and installation of a new door to ground floor side elevation (to front side alleyway)."/>
    <s v="11 Paved Court_x000d_Richmond_x000d_TW9 1LZ"/>
    <s v="TW9 1LZ"/>
    <m/>
    <m/>
    <m/>
    <m/>
    <m/>
    <m/>
    <m/>
    <m/>
    <n v="0"/>
    <m/>
    <n v="1"/>
    <m/>
    <m/>
    <m/>
    <m/>
    <m/>
    <m/>
    <m/>
    <n v="1"/>
    <n v="1"/>
    <n v="0"/>
    <n v="0"/>
    <n v="0"/>
    <n v="0"/>
    <n v="0"/>
    <n v="0"/>
    <n v="0"/>
    <n v="1"/>
    <n v="0"/>
    <n v="1"/>
    <n v="0"/>
    <n v="0"/>
    <n v="0"/>
    <n v="0"/>
    <n v="517726"/>
    <n v="174837"/>
    <s v="SRW"/>
  </r>
  <r>
    <s v="19/0954/VRC"/>
    <x v="0"/>
    <m/>
    <d v="2019-10-16T00:00:00"/>
    <d v="2020-10-06T00:00:00"/>
    <d v="2019-07-24T00:00:00"/>
    <m/>
    <x v="0"/>
    <x v="0"/>
    <m/>
    <s v="Minor material amendment to application ref 16/3290/FUL (Partial demolition of an existing building and the creation of 3 new dwelling houses and associated works) by variation of appeal decision condition 2 (approved drawing numbers) to allow for externa"/>
    <s v="45 The Vineyard_x000d_Richmond_x000d_TW10 6AS_x000d_"/>
    <s v="TW10 6AS"/>
    <m/>
    <n v="2"/>
    <n v="1"/>
    <m/>
    <m/>
    <m/>
    <m/>
    <m/>
    <n v="3"/>
    <m/>
    <m/>
    <m/>
    <m/>
    <n v="3"/>
    <m/>
    <m/>
    <m/>
    <n v="0"/>
    <n v="3"/>
    <n v="0"/>
    <n v="-2"/>
    <n v="-1"/>
    <n v="3"/>
    <n v="0"/>
    <n v="0"/>
    <n v="0"/>
    <n v="0"/>
    <n v="0"/>
    <n v="0"/>
    <n v="0"/>
    <n v="0"/>
    <n v="0"/>
    <n v="0"/>
    <n v="0"/>
    <n v="518209"/>
    <n v="174625"/>
    <s v="SRW"/>
  </r>
  <r>
    <s v="19/0974/FUL"/>
    <x v="2"/>
    <m/>
    <d v="2019-08-02T00:00:00"/>
    <d v="2022-08-02T00:00:00"/>
    <d v="2020-02-11T00:00:00"/>
    <m/>
    <x v="0"/>
    <x v="0"/>
    <m/>
    <s v="Two-storey side/rear extension with accommodation in the roof, removal of external staircase to facilitate the conversion of existing dwellinghouse into 7 self-contained flats (4 x 1 bed and 3 x 2 bed) and associated cycle and refuse stores."/>
    <s v="Fairlight_x000d_4 Church Grove_x000d_Hampton Wick_x000d_Kingston Upon Thames_x000d_KT1 4AL_x000d_"/>
    <s v="KT1 4AL"/>
    <m/>
    <m/>
    <m/>
    <m/>
    <m/>
    <m/>
    <m/>
    <n v="1"/>
    <n v="1"/>
    <m/>
    <n v="4"/>
    <n v="3"/>
    <m/>
    <m/>
    <m/>
    <m/>
    <m/>
    <m/>
    <n v="7"/>
    <n v="4"/>
    <n v="3"/>
    <n v="0"/>
    <n v="0"/>
    <n v="0"/>
    <n v="0"/>
    <n v="0"/>
    <n v="-1"/>
    <n v="6"/>
    <n v="0"/>
    <n v="6"/>
    <n v="0"/>
    <n v="0"/>
    <n v="0"/>
    <n v="0"/>
    <n v="517453"/>
    <n v="169423"/>
    <s v="HWI"/>
  </r>
  <r>
    <s v="19/1029/FUL"/>
    <x v="4"/>
    <m/>
    <d v="2019-09-17T00:00:00"/>
    <d v="2022-09-17T00:00:00"/>
    <m/>
    <m/>
    <x v="2"/>
    <x v="0"/>
    <m/>
    <s v="Demolition of existing single-storey side garage and workroom. Alterations to no. 67 comprising single storey rear extension, replacement roof, rear dormer roof extension and 2 no. rooflight on front roof slope. Erection of a new two-storey 4 bedroom dwel"/>
    <s v="67 Park Road_x000d_Hampton Hill_x000d_TW12 1HU"/>
    <s v="TW12 1HU"/>
    <m/>
    <m/>
    <n v="1"/>
    <m/>
    <m/>
    <m/>
    <m/>
    <m/>
    <n v="1"/>
    <m/>
    <m/>
    <m/>
    <m/>
    <n v="2"/>
    <m/>
    <m/>
    <m/>
    <m/>
    <n v="2"/>
    <n v="0"/>
    <n v="0"/>
    <n v="-1"/>
    <n v="2"/>
    <n v="0"/>
    <n v="0"/>
    <n v="0"/>
    <n v="0"/>
    <n v="1"/>
    <n v="0"/>
    <n v="0"/>
    <n v="0.25"/>
    <n v="0.25"/>
    <n v="0.25"/>
    <n v="0.25"/>
    <n v="513857"/>
    <n v="171464"/>
    <s v="FHH"/>
  </r>
  <r>
    <s v="19/1033/GPD23"/>
    <x v="1"/>
    <s v="PA"/>
    <d v="2019-06-05T00:00:00"/>
    <d v="2022-06-05T00:00:00"/>
    <m/>
    <m/>
    <x v="2"/>
    <x v="0"/>
    <m/>
    <s v="Change of use from premises in light industrial use (Class B1(c)) to one dwelling house (Class C3)."/>
    <s v="Unit 1 Hampton Works Rear Of_x000d_119 Sheen Lane_x000d_East Sheen_x000d_London_x000d__x000d_"/>
    <m/>
    <m/>
    <m/>
    <m/>
    <m/>
    <m/>
    <m/>
    <m/>
    <m/>
    <n v="0"/>
    <m/>
    <m/>
    <n v="1"/>
    <m/>
    <m/>
    <m/>
    <m/>
    <m/>
    <m/>
    <n v="1"/>
    <n v="0"/>
    <n v="1"/>
    <n v="0"/>
    <n v="0"/>
    <n v="0"/>
    <n v="0"/>
    <n v="0"/>
    <n v="0"/>
    <n v="1"/>
    <n v="0"/>
    <n v="0"/>
    <n v="0.25"/>
    <n v="0.25"/>
    <n v="0.25"/>
    <n v="0.25"/>
    <n v="520517"/>
    <n v="175507"/>
    <s v="EAS"/>
  </r>
  <r>
    <s v="19/1098/FUL"/>
    <x v="0"/>
    <m/>
    <d v="2019-08-23T00:00:00"/>
    <d v="2022-08-27T00:00:00"/>
    <m/>
    <m/>
    <x v="2"/>
    <x v="0"/>
    <m/>
    <s v="Demolition of detached house, construction of four classrooms and a multi use hall complete with change of use from residential to education."/>
    <s v="190 Sheen Lane_x000d_East Sheen_x000d_London_x000d_SW14 8LF_x000d_"/>
    <s v="SW14 8LF"/>
    <m/>
    <m/>
    <n v="1"/>
    <m/>
    <m/>
    <m/>
    <m/>
    <m/>
    <n v="1"/>
    <m/>
    <m/>
    <m/>
    <m/>
    <m/>
    <m/>
    <m/>
    <m/>
    <m/>
    <n v="0"/>
    <n v="0"/>
    <n v="0"/>
    <n v="-1"/>
    <n v="0"/>
    <n v="0"/>
    <n v="0"/>
    <n v="0"/>
    <n v="0"/>
    <n v="-1"/>
    <n v="0"/>
    <n v="0"/>
    <n v="-0.25"/>
    <n v="-0.25"/>
    <n v="-0.25"/>
    <n v="-0.25"/>
    <n v="520394"/>
    <n v="175127"/>
    <s v="EAS"/>
  </r>
  <r>
    <s v="19/1100/FUL"/>
    <x v="1"/>
    <m/>
    <d v="2019-10-10T00:00:00"/>
    <d v="2022-10-10T00:00:00"/>
    <d v="2019-10-01T00:00:00"/>
    <d v="2020-01-31T00:00:00"/>
    <x v="1"/>
    <x v="0"/>
    <m/>
    <s v="Change of use of rear part of upper ground floor to C3 (residential) to create 1 no. 1B1P flat, alterations to the front elevation, and minor internal changes to the lower ground floor associated with the commercial unit."/>
    <s v="208 - 212 Amyand Park Road_x000d_Twickenham_x000d_TW1 3HY_x000d__x000d__x000d_"/>
    <s v="TW1 3HY"/>
    <m/>
    <m/>
    <m/>
    <m/>
    <m/>
    <m/>
    <m/>
    <m/>
    <n v="0"/>
    <m/>
    <n v="1"/>
    <m/>
    <m/>
    <m/>
    <m/>
    <m/>
    <m/>
    <m/>
    <n v="1"/>
    <n v="1"/>
    <n v="0"/>
    <n v="0"/>
    <n v="0"/>
    <n v="0"/>
    <n v="0"/>
    <n v="0"/>
    <n v="0"/>
    <n v="1"/>
    <n v="1"/>
    <n v="0"/>
    <n v="0"/>
    <n v="0"/>
    <n v="0"/>
    <n v="0"/>
    <n v="516817"/>
    <n v="174222"/>
    <s v="STM"/>
  </r>
  <r>
    <s v="19/1162/FUL"/>
    <x v="3"/>
    <m/>
    <d v="2020-03-20T00:00:00"/>
    <d v="2023-03-20T00:00:00"/>
    <m/>
    <m/>
    <x v="2"/>
    <x v="0"/>
    <m/>
    <s v="Part change of use of ground floor and rear garden from A1 to C3 (residential use) and replacement window on ground floor rear elevation to facilitate the conversion of existing 1 x 3 bed flat into 2 x 2 bed flats and associated cycle and refuse stores (R"/>
    <s v="82 - 84 Hill Rise_x000d_Richmond_x000d__x000d_"/>
    <s v="TW10 6UB"/>
    <m/>
    <m/>
    <n v="1"/>
    <m/>
    <m/>
    <m/>
    <m/>
    <m/>
    <n v="1"/>
    <m/>
    <m/>
    <n v="2"/>
    <m/>
    <m/>
    <m/>
    <m/>
    <m/>
    <m/>
    <n v="2"/>
    <n v="0"/>
    <n v="2"/>
    <n v="-1"/>
    <n v="0"/>
    <n v="0"/>
    <n v="0"/>
    <n v="0"/>
    <n v="0"/>
    <n v="1"/>
    <n v="0"/>
    <n v="0"/>
    <n v="0.25"/>
    <n v="0.25"/>
    <n v="0.25"/>
    <n v="0.25"/>
    <n v="517949"/>
    <n v="174506"/>
    <s v="SRW"/>
  </r>
  <r>
    <s v="19/1217/ES191"/>
    <x v="2"/>
    <m/>
    <d v="2019-06-11T00:00:00"/>
    <d v="2019-06-11T00:00:00"/>
    <d v="2019-06-11T00:00:00"/>
    <d v="2019-06-11T00:00:00"/>
    <x v="1"/>
    <x v="0"/>
    <m/>
    <s v="Establish use of property as a separate self-contained dwellinghouse"/>
    <s v="1A Riverside House_x000d_Riverside_x000d_Twickenham_x000d_TW1 3DJ_x000d_"/>
    <s v="TW1 3DJ"/>
    <m/>
    <m/>
    <m/>
    <m/>
    <m/>
    <m/>
    <n v="1"/>
    <m/>
    <n v="1"/>
    <m/>
    <m/>
    <m/>
    <n v="1"/>
    <n v="1"/>
    <m/>
    <m/>
    <m/>
    <m/>
    <n v="2"/>
    <n v="0"/>
    <n v="0"/>
    <n v="1"/>
    <n v="1"/>
    <n v="0"/>
    <n v="0"/>
    <n v="-1"/>
    <n v="0"/>
    <n v="1"/>
    <n v="1"/>
    <n v="0"/>
    <n v="0"/>
    <n v="0"/>
    <n v="0"/>
    <n v="0"/>
    <n v="516873"/>
    <n v="173350"/>
    <s v="TWR"/>
  </r>
  <r>
    <s v="19/1219/FUL"/>
    <x v="0"/>
    <m/>
    <d v="2019-12-11T00:00:00"/>
    <d v="2022-12-11T00:00:00"/>
    <m/>
    <m/>
    <x v="2"/>
    <x v="0"/>
    <m/>
    <s v="Replacement 2 storey 4 bedroom dwellinghouse with basement level and accommodation in the roof.  Associated hard and soft landscaping, cycle and refuse stores and parking."/>
    <s v="21 Sunbury Avenue_x000d_East Sheen_x000d_London_x000d_SW14 8RA"/>
    <s v="SW14 8RA"/>
    <m/>
    <n v="1"/>
    <m/>
    <m/>
    <m/>
    <m/>
    <m/>
    <m/>
    <n v="1"/>
    <m/>
    <m/>
    <m/>
    <n v="1"/>
    <m/>
    <m/>
    <m/>
    <m/>
    <m/>
    <n v="1"/>
    <n v="0"/>
    <n v="-1"/>
    <n v="1"/>
    <n v="0"/>
    <n v="0"/>
    <n v="0"/>
    <n v="0"/>
    <n v="0"/>
    <n v="0"/>
    <n v="0"/>
    <n v="0"/>
    <n v="0"/>
    <n v="0"/>
    <n v="0"/>
    <n v="0"/>
    <n v="520990"/>
    <n v="175033"/>
    <s v="EAS"/>
  </r>
  <r>
    <s v="19/1332/GPD13"/>
    <x v="1"/>
    <s v="PA"/>
    <d v="2019-07-11T00:00:00"/>
    <d v="2022-07-11T00:00:00"/>
    <d v="2019-08-01T00:00:00"/>
    <d v="2020-06-05T00:00:00"/>
    <x v="0"/>
    <x v="0"/>
    <m/>
    <s v="Change of use of the ground floor unit from A1 (hairdresser) to C3 (residential) to provide a 1 bed flat."/>
    <s v="70 Hounslow Road_x000d_Twickenham_x000d_TW2 7EX_x000d_"/>
    <s v="TW2 7EX"/>
    <m/>
    <m/>
    <m/>
    <m/>
    <m/>
    <m/>
    <m/>
    <m/>
    <n v="0"/>
    <m/>
    <n v="1"/>
    <m/>
    <m/>
    <m/>
    <m/>
    <m/>
    <m/>
    <m/>
    <n v="1"/>
    <n v="1"/>
    <n v="0"/>
    <n v="0"/>
    <n v="0"/>
    <n v="0"/>
    <n v="0"/>
    <n v="0"/>
    <n v="0"/>
    <n v="1"/>
    <n v="0"/>
    <n v="1"/>
    <n v="0"/>
    <n v="0"/>
    <n v="0"/>
    <n v="0"/>
    <n v="514126"/>
    <n v="174159"/>
    <s v="WHI"/>
  </r>
  <r>
    <s v="19/1361/FUL"/>
    <x v="4"/>
    <m/>
    <d v="2019-07-16T00:00:00"/>
    <d v="2022-07-16T00:00:00"/>
    <d v="2020-06-17T00:00:00"/>
    <m/>
    <x v="2"/>
    <x v="0"/>
    <m/>
    <s v="Extension of 4-bedroom single family dwelling house and conversion to divide into 2No. 2-bedroom houses."/>
    <s v="2F Fifth Cross Road_x000a_Twickenham_x000a_TW2 5LQ"/>
    <s v="TW2 5LQ"/>
    <m/>
    <m/>
    <m/>
    <n v="1"/>
    <m/>
    <m/>
    <m/>
    <m/>
    <n v="1"/>
    <m/>
    <m/>
    <n v="2"/>
    <m/>
    <m/>
    <m/>
    <m/>
    <m/>
    <m/>
    <n v="2"/>
    <n v="0"/>
    <n v="2"/>
    <n v="0"/>
    <n v="-1"/>
    <n v="0"/>
    <n v="0"/>
    <n v="0"/>
    <n v="0"/>
    <n v="1"/>
    <n v="0"/>
    <n v="0"/>
    <n v="0.25"/>
    <n v="0.25"/>
    <n v="0.25"/>
    <n v="0.25"/>
    <n v="514833"/>
    <n v="172367"/>
    <s v="WET"/>
  </r>
  <r>
    <s v="19/1455/FUL"/>
    <x v="2"/>
    <m/>
    <d v="2019-08-06T00:00:00"/>
    <d v="2022-08-06T00:00:00"/>
    <d v="2020-01-16T00:00:00"/>
    <m/>
    <x v="0"/>
    <x v="0"/>
    <m/>
    <s v="Create 2 No. flats from existing dwelling . Ground floor 2 bed flat, first &amp; 2nd floor 2 bed flat."/>
    <s v="29 St Leonards Road_x000d_East Sheen_x000d_London_x000d_SW14 7LY_x000d_"/>
    <s v="SW14 7LY"/>
    <m/>
    <m/>
    <m/>
    <m/>
    <n v="1"/>
    <m/>
    <m/>
    <m/>
    <n v="1"/>
    <m/>
    <m/>
    <n v="2"/>
    <m/>
    <m/>
    <m/>
    <m/>
    <m/>
    <m/>
    <n v="2"/>
    <n v="0"/>
    <n v="2"/>
    <n v="0"/>
    <n v="0"/>
    <n v="-1"/>
    <n v="0"/>
    <n v="0"/>
    <n v="0"/>
    <n v="1"/>
    <n v="0"/>
    <n v="1"/>
    <n v="0"/>
    <n v="0"/>
    <n v="0"/>
    <n v="0"/>
    <n v="520308"/>
    <n v="175588"/>
    <s v="EAS"/>
  </r>
  <r>
    <s v="19/1502/FUL"/>
    <x v="1"/>
    <m/>
    <d v="2019-07-22T00:00:00"/>
    <d v="2022-07-22T00:00:00"/>
    <d v="2019-09-19T00:00:00"/>
    <m/>
    <x v="0"/>
    <x v="0"/>
    <m/>
    <s v="Use of rear part of ground floor shop and single storey rear infill extension as extension to existing first floor flat and replacement of external staircase with spiral staircase."/>
    <s v="56A White Hart Lane_x000d_Barnes_x000d_London_x000d_SW13 0PZ"/>
    <s v="SW13 0PZ"/>
    <m/>
    <n v="1"/>
    <m/>
    <m/>
    <m/>
    <m/>
    <m/>
    <m/>
    <n v="1"/>
    <m/>
    <m/>
    <m/>
    <n v="1"/>
    <m/>
    <m/>
    <m/>
    <m/>
    <m/>
    <n v="1"/>
    <n v="0"/>
    <n v="-1"/>
    <n v="1"/>
    <n v="0"/>
    <n v="0"/>
    <n v="0"/>
    <n v="0"/>
    <n v="0"/>
    <n v="0"/>
    <n v="0"/>
    <n v="0"/>
    <n v="0"/>
    <n v="0"/>
    <n v="0"/>
    <n v="0"/>
    <n v="521312"/>
    <n v="175859"/>
    <s v="MBC"/>
  </r>
  <r>
    <s v="19/1602/GPD15"/>
    <x v="1"/>
    <s v="PA"/>
    <d v="2019-07-15T00:00:00"/>
    <d v="2022-07-15T00:00:00"/>
    <m/>
    <m/>
    <x v="2"/>
    <x v="0"/>
    <m/>
    <s v="Change of use from B1(a) (office) to C3 (residential) to provide 1 x 1 bed self-contained residential dwelling."/>
    <s v="106 Shacklegate Lane_x000d_Teddington_x000d_TW11 8SH_x000d_"/>
    <s v="TW11 8SH"/>
    <m/>
    <m/>
    <m/>
    <m/>
    <m/>
    <m/>
    <m/>
    <m/>
    <n v="0"/>
    <m/>
    <n v="1"/>
    <m/>
    <m/>
    <m/>
    <m/>
    <m/>
    <m/>
    <m/>
    <n v="1"/>
    <n v="1"/>
    <n v="0"/>
    <n v="0"/>
    <n v="0"/>
    <n v="0"/>
    <n v="0"/>
    <n v="0"/>
    <n v="0"/>
    <n v="1"/>
    <n v="0"/>
    <n v="0"/>
    <n v="0.25"/>
    <n v="0.25"/>
    <n v="0.25"/>
    <n v="0.25"/>
    <n v="515391"/>
    <n v="171652"/>
    <s v="FHH"/>
  </r>
  <r>
    <s v="19/1620/GPD15"/>
    <x v="1"/>
    <s v="PA"/>
    <d v="2019-07-26T00:00:00"/>
    <d v="2021-04-03T00:00:00"/>
    <m/>
    <d v="2020-04-20T00:00:00"/>
    <x v="0"/>
    <x v="0"/>
    <m/>
    <s v="Conversion of basement from B1(a) office to C3 residential to provide 2 x 1 bed self-contained residential flats."/>
    <s v="Argyle House_x000d_1 Dee Road_x000d_Richmond_x000d__x000d_"/>
    <s v="TW9 2JW"/>
    <m/>
    <m/>
    <m/>
    <m/>
    <m/>
    <m/>
    <m/>
    <m/>
    <n v="0"/>
    <m/>
    <n v="2"/>
    <m/>
    <m/>
    <m/>
    <m/>
    <m/>
    <m/>
    <m/>
    <n v="2"/>
    <n v="2"/>
    <n v="0"/>
    <n v="0"/>
    <n v="0"/>
    <n v="0"/>
    <n v="0"/>
    <n v="0"/>
    <n v="0"/>
    <n v="2"/>
    <n v="0"/>
    <n v="2"/>
    <n v="0"/>
    <n v="0"/>
    <n v="0"/>
    <n v="0"/>
    <n v="518741"/>
    <n v="175360"/>
    <s v="NRW"/>
  </r>
  <r>
    <s v="19/1622/FUL"/>
    <x v="1"/>
    <m/>
    <d v="2019-10-18T00:00:00"/>
    <d v="2022-10-18T00:00:00"/>
    <d v="2020-03-31T00:00:00"/>
    <m/>
    <x v="0"/>
    <x v="0"/>
    <m/>
    <s v="New rear second floor addition, alterations to the existing roof to facilitate the conversion of 1 bedroom flat into 1 x 2 bed duplex flat with a study and 1 x 2 bed duplex flat.   Formation of an extended car park area to rear comprising 5 car spaces, cy"/>
    <s v="28 Second Cross Road_x000d_Twickenham_x000d_TW2 5RF"/>
    <s v="TW2 5RF"/>
    <m/>
    <m/>
    <n v="1"/>
    <m/>
    <m/>
    <m/>
    <m/>
    <m/>
    <n v="1"/>
    <m/>
    <m/>
    <n v="2"/>
    <m/>
    <m/>
    <m/>
    <m/>
    <m/>
    <m/>
    <n v="2"/>
    <n v="0"/>
    <n v="2"/>
    <n v="-1"/>
    <n v="0"/>
    <n v="0"/>
    <n v="0"/>
    <n v="0"/>
    <n v="0"/>
    <n v="1"/>
    <n v="0"/>
    <n v="1"/>
    <n v="0"/>
    <n v="0"/>
    <n v="0"/>
    <n v="0"/>
    <n v="515069"/>
    <n v="172813"/>
    <s v="WET"/>
  </r>
  <r>
    <s v="19/1649/GPD15"/>
    <x v="1"/>
    <s v="PA"/>
    <d v="2019-07-16T00:00:00"/>
    <d v="2022-07-16T00:00:00"/>
    <m/>
    <m/>
    <x v="2"/>
    <x v="0"/>
    <m/>
    <s v="Conversion of B1(a) office unit at rear ground floor to C3 residential to provide 1 self-contained residential flat. (Proposal description corrected)."/>
    <s v="57B York Street_x000d_Twickenham_x000d_TW1 3LP_x000d_"/>
    <s v="TW1 3LP"/>
    <m/>
    <m/>
    <m/>
    <m/>
    <m/>
    <m/>
    <m/>
    <m/>
    <n v="0"/>
    <m/>
    <n v="1"/>
    <m/>
    <m/>
    <m/>
    <m/>
    <m/>
    <m/>
    <m/>
    <n v="1"/>
    <n v="1"/>
    <n v="0"/>
    <n v="0"/>
    <n v="0"/>
    <n v="0"/>
    <n v="0"/>
    <n v="0"/>
    <n v="0"/>
    <n v="1"/>
    <n v="0"/>
    <n v="0"/>
    <n v="0.25"/>
    <n v="0.25"/>
    <n v="0.25"/>
    <n v="0.25"/>
    <n v="516442"/>
    <n v="173470"/>
    <s v="TWR"/>
  </r>
  <r>
    <s v="19/1669/FUL"/>
    <x v="1"/>
    <m/>
    <d v="2019-08-23T00:00:00"/>
    <d v="2022-08-23T00:00:00"/>
    <m/>
    <m/>
    <x v="2"/>
    <x v="0"/>
    <m/>
    <s v="Change of use of lower ground floor from retail (A1) to residential (C3) followed by amalgamation of lower ground floor with upper maisonette.  Upper and lower ground floor rear extension, formation of roof terrace, alterations to front entrance, replacem"/>
    <s v="Lower Ground Floor And_x000d_49B Petersham Road_x000d_Richmond_x000d__x000d_"/>
    <s v="TW10 6UH"/>
    <m/>
    <m/>
    <m/>
    <n v="1"/>
    <m/>
    <m/>
    <m/>
    <m/>
    <n v="1"/>
    <m/>
    <m/>
    <m/>
    <m/>
    <m/>
    <n v="1"/>
    <m/>
    <m/>
    <m/>
    <n v="1"/>
    <n v="0"/>
    <n v="0"/>
    <n v="0"/>
    <n v="-1"/>
    <n v="1"/>
    <n v="0"/>
    <n v="0"/>
    <n v="0"/>
    <n v="0"/>
    <n v="0"/>
    <n v="0"/>
    <n v="0"/>
    <n v="0"/>
    <n v="0"/>
    <n v="0"/>
    <n v="517949"/>
    <n v="174356"/>
    <s v="HPR"/>
  </r>
  <r>
    <s v="19/1703/FUL"/>
    <x v="1"/>
    <m/>
    <d v="2019-08-12T00:00:00"/>
    <d v="2022-12-27T00:00:00"/>
    <m/>
    <m/>
    <x v="2"/>
    <x v="0"/>
    <m/>
    <s v="Internal alterations to provide accessible accommodation at the ground floor level of live/work unit. Employment use as printers/graphic design business to be retained. Partial demolition of part of ground floor extension to provide courtyard garden."/>
    <s v="216 Hampton Road_x000d_Twickenham_x000d_TW2 5NJ"/>
    <s v="TW2 5NJ"/>
    <m/>
    <m/>
    <n v="1"/>
    <m/>
    <m/>
    <m/>
    <m/>
    <m/>
    <n v="1"/>
    <m/>
    <n v="1"/>
    <m/>
    <n v="1"/>
    <m/>
    <m/>
    <m/>
    <m/>
    <m/>
    <n v="2"/>
    <n v="1"/>
    <n v="0"/>
    <n v="0"/>
    <n v="0"/>
    <n v="0"/>
    <n v="0"/>
    <n v="0"/>
    <n v="0"/>
    <n v="1"/>
    <n v="0"/>
    <n v="0"/>
    <n v="0.25"/>
    <n v="0.25"/>
    <n v="0.25"/>
    <n v="0.25"/>
    <n v="514733"/>
    <n v="172125"/>
    <s v="WET"/>
  </r>
  <r>
    <s v="19/1731/FUL"/>
    <x v="0"/>
    <m/>
    <d v="2019-08-21T00:00:00"/>
    <d v="2022-08-21T00:00:00"/>
    <m/>
    <m/>
    <x v="2"/>
    <x v="0"/>
    <m/>
    <s v="Demolition of existing dwellinghouse and erection of replacement two storey 4 bedroom dwellinghouse with associated hard and soft landscaping and cycle and refuse store. Replacement boundary fence/gates."/>
    <s v="17A Tower Road_x000d_Twickenham_x000d_TW1 4PD"/>
    <s v="TW1 4PD"/>
    <m/>
    <n v="1"/>
    <m/>
    <m/>
    <m/>
    <m/>
    <m/>
    <m/>
    <n v="1"/>
    <m/>
    <m/>
    <m/>
    <m/>
    <n v="1"/>
    <m/>
    <m/>
    <m/>
    <n v="0"/>
    <n v="1"/>
    <n v="0"/>
    <n v="-1"/>
    <n v="0"/>
    <n v="1"/>
    <n v="0"/>
    <n v="0"/>
    <n v="0"/>
    <n v="0"/>
    <n v="0"/>
    <n v="0"/>
    <n v="0"/>
    <n v="0"/>
    <n v="0"/>
    <n v="0"/>
    <n v="0"/>
    <n v="515806"/>
    <n v="172455"/>
    <s v="SOT"/>
  </r>
  <r>
    <s v="19/1759/FUL"/>
    <x v="2"/>
    <m/>
    <d v="2019-09-09T00:00:00"/>
    <d v="2022-09-16T00:00:00"/>
    <m/>
    <m/>
    <x v="2"/>
    <x v="0"/>
    <m/>
    <s v="Single-storey rear extension, roof extensions and alterations to front and rear, extension to second floor of rear addition, elevation/fenestration alterations and new boundary treatment to allow for the change of use from 2 to 5 flats."/>
    <s v="85 Connaught Road_x000d_Teddington_x000d_TW11 0QQ_x000d_"/>
    <s v="TW11 0QQ"/>
    <m/>
    <n v="1"/>
    <n v="1"/>
    <m/>
    <m/>
    <m/>
    <m/>
    <m/>
    <n v="2"/>
    <m/>
    <n v="4"/>
    <n v="1"/>
    <m/>
    <m/>
    <m/>
    <m/>
    <m/>
    <m/>
    <n v="5"/>
    <n v="4"/>
    <n v="0"/>
    <n v="-1"/>
    <n v="0"/>
    <n v="0"/>
    <n v="0"/>
    <n v="0"/>
    <n v="0"/>
    <n v="3"/>
    <n v="0"/>
    <n v="0"/>
    <n v="0.75"/>
    <n v="0.75"/>
    <n v="0.75"/>
    <n v="0.75"/>
    <n v="514632"/>
    <n v="171370"/>
    <s v="FHH"/>
  </r>
  <r>
    <s v="19/1763/FUL"/>
    <x v="0"/>
    <m/>
    <d v="2019-09-23T00:00:00"/>
    <d v="2022-09-23T00:00:00"/>
    <m/>
    <m/>
    <x v="2"/>
    <x v="0"/>
    <m/>
    <s v="Demolition of existing residential garages and erection of 2x four bed semi-detached houses (Use Class C3), associated amenity space, landscaping, car and cycle parking and refuse storage."/>
    <s v="Garages At_x000d_Craneford Way_x000d_Twickenham_x000d__x000d_"/>
    <s v="TW2 7SQ"/>
    <m/>
    <m/>
    <m/>
    <m/>
    <m/>
    <m/>
    <m/>
    <m/>
    <n v="0"/>
    <m/>
    <m/>
    <m/>
    <m/>
    <n v="2"/>
    <m/>
    <m/>
    <m/>
    <m/>
    <n v="2"/>
    <n v="0"/>
    <n v="0"/>
    <n v="0"/>
    <n v="2"/>
    <n v="0"/>
    <n v="0"/>
    <n v="0"/>
    <n v="0"/>
    <n v="2"/>
    <n v="0"/>
    <n v="0"/>
    <n v="0.5"/>
    <n v="0.5"/>
    <n v="0.5"/>
    <n v="0.5"/>
    <n v="515377"/>
    <n v="173631"/>
    <s v="STM"/>
  </r>
  <r>
    <s v="19/1895/FUL"/>
    <x v="4"/>
    <m/>
    <d v="2019-10-23T00:00:00"/>
    <d v="2022-10-23T00:00:00"/>
    <m/>
    <m/>
    <x v="2"/>
    <x v="0"/>
    <m/>
    <s v="Single storey rear extension to rear of shop (to create additional A1 (retail) floorspace).  Rear dormer roof extension to existing upper floor maisonette.  Provision of 2 no. parking spaces to rear."/>
    <s v="321 Richmond Road_x000d_Kingston Upon Thames_x000d_KT2 5QU"/>
    <s v="KT2 5QU"/>
    <n v="1"/>
    <m/>
    <m/>
    <m/>
    <m/>
    <m/>
    <m/>
    <m/>
    <n v="1"/>
    <m/>
    <m/>
    <n v="1"/>
    <m/>
    <m/>
    <m/>
    <m/>
    <m/>
    <m/>
    <n v="1"/>
    <n v="-1"/>
    <n v="1"/>
    <n v="0"/>
    <n v="0"/>
    <n v="0"/>
    <n v="0"/>
    <n v="0"/>
    <n v="0"/>
    <n v="0"/>
    <n v="0"/>
    <n v="0"/>
    <n v="0"/>
    <n v="0"/>
    <n v="0"/>
    <n v="0"/>
    <n v="517763"/>
    <n v="171588"/>
    <s v="HPR"/>
  </r>
  <r>
    <s v="19/1978/FUL"/>
    <x v="2"/>
    <m/>
    <d v="2019-11-11T00:00:00"/>
    <d v="2022-11-11T00:00:00"/>
    <d v="2019-11-18T00:00:00"/>
    <m/>
    <x v="0"/>
    <x v="0"/>
    <m/>
    <s v="Externals working comprising proposed full width rear extension across the lower and upper ground floors with lowering of garden levels to create a new terrace area to the rear, creation of a lightwell on the front elevation for access to new pair of Fren"/>
    <s v="14 Marlborough Road_x000d_Richmond_x000d_TW10 6JR"/>
    <s v="TW10 6JR"/>
    <n v="1"/>
    <m/>
    <m/>
    <m/>
    <m/>
    <n v="1"/>
    <m/>
    <m/>
    <n v="2"/>
    <m/>
    <m/>
    <m/>
    <m/>
    <m/>
    <m/>
    <n v="1"/>
    <m/>
    <m/>
    <n v="1"/>
    <n v="-1"/>
    <n v="0"/>
    <n v="0"/>
    <n v="0"/>
    <n v="0"/>
    <n v="0"/>
    <n v="0"/>
    <n v="0"/>
    <n v="-1"/>
    <n v="0"/>
    <n v="-1"/>
    <n v="0"/>
    <n v="0"/>
    <n v="0"/>
    <n v="0"/>
    <n v="518508"/>
    <n v="174268"/>
    <s v="SRW"/>
  </r>
  <r>
    <s v="19/1997/GPD23"/>
    <x v="1"/>
    <s v="PA"/>
    <d v="2019-08-29T00:00:00"/>
    <d v="2022-08-29T00:00:00"/>
    <m/>
    <m/>
    <x v="2"/>
    <x v="0"/>
    <m/>
    <s v="Change of use of property from B1(c) light industrial use to C3 residential (1x2 bedroom house)"/>
    <s v="1A - 3A Holly Road_x000d_Hampton Hill_x000d_Hampton_x000d_TW12 1QF_x000d_"/>
    <s v="TW12 1QF"/>
    <m/>
    <m/>
    <m/>
    <m/>
    <m/>
    <m/>
    <m/>
    <m/>
    <n v="0"/>
    <m/>
    <m/>
    <n v="1"/>
    <m/>
    <m/>
    <m/>
    <m/>
    <m/>
    <m/>
    <n v="1"/>
    <n v="0"/>
    <n v="1"/>
    <n v="0"/>
    <n v="0"/>
    <n v="0"/>
    <n v="0"/>
    <n v="0"/>
    <n v="0"/>
    <n v="1"/>
    <n v="0"/>
    <n v="0"/>
    <n v="0.25"/>
    <n v="0.25"/>
    <n v="0.25"/>
    <n v="0.25"/>
    <n v="514191"/>
    <n v="170734"/>
    <s v="FHH"/>
  </r>
  <r>
    <s v="19/2022/ES191"/>
    <x v="2"/>
    <m/>
    <d v="2019-09-16T00:00:00"/>
    <d v="2022-09-17T00:00:00"/>
    <m/>
    <d v="2019-09-17T00:00:00"/>
    <x v="1"/>
    <x v="0"/>
    <m/>
    <s v="Certificate of Lawfulness to establish the operational development of the building as a single family dwellinghouse"/>
    <s v="4 St Albans Gardens_x000d_Teddington_x000d_TW11 8AE"/>
    <s v="TW11 8AE"/>
    <n v="1"/>
    <m/>
    <m/>
    <n v="1"/>
    <m/>
    <m/>
    <m/>
    <m/>
    <n v="2"/>
    <m/>
    <m/>
    <m/>
    <m/>
    <m/>
    <n v="1"/>
    <m/>
    <m/>
    <n v="0"/>
    <n v="1"/>
    <n v="-1"/>
    <n v="0"/>
    <n v="0"/>
    <n v="-1"/>
    <n v="1"/>
    <n v="0"/>
    <n v="0"/>
    <n v="0"/>
    <n v="-1"/>
    <n v="-1"/>
    <n v="0"/>
    <n v="0"/>
    <n v="0"/>
    <n v="0"/>
    <n v="0"/>
    <n v="516420"/>
    <n v="171274"/>
    <s v="TED"/>
  </r>
  <r>
    <s v="19/2102/FUL"/>
    <x v="4"/>
    <m/>
    <d v="2019-08-21T00:00:00"/>
    <d v="2022-08-27T00:00:00"/>
    <m/>
    <m/>
    <x v="2"/>
    <x v="0"/>
    <m/>
    <s v="Rear extension at second floor level to form a new studio flat."/>
    <s v="Tabard House_x000d_22 Upper Teddington Road_x000d_Hampton Wick_x000d_KT1 4DT_x000d_"/>
    <s v="KT1 4DT"/>
    <m/>
    <m/>
    <m/>
    <m/>
    <m/>
    <m/>
    <m/>
    <m/>
    <n v="0"/>
    <m/>
    <n v="1"/>
    <m/>
    <m/>
    <m/>
    <m/>
    <m/>
    <m/>
    <m/>
    <n v="1"/>
    <n v="1"/>
    <n v="0"/>
    <n v="0"/>
    <n v="0"/>
    <n v="0"/>
    <n v="0"/>
    <n v="0"/>
    <n v="0"/>
    <n v="1"/>
    <n v="0"/>
    <n v="0"/>
    <n v="0.25"/>
    <n v="0.25"/>
    <n v="0.25"/>
    <n v="0.25"/>
    <n v="517355"/>
    <n v="169968"/>
    <s v="HWI"/>
  </r>
  <r>
    <s v="19/2246/FUL"/>
    <x v="2"/>
    <m/>
    <d v="2019-10-22T00:00:00"/>
    <d v="2022-10-22T00:00:00"/>
    <m/>
    <m/>
    <x v="1"/>
    <x v="0"/>
    <m/>
    <s v="Application for the conversion of apartments 18 and 19 to form 1no. four bedroom apartment at sixth floor level in block B2."/>
    <s v="Teddington Riverside Development Site_x000d_Broom Road_x000d_Teddington_x000d__x000d_"/>
    <s v="TW11 9BE"/>
    <m/>
    <m/>
    <n v="2"/>
    <m/>
    <m/>
    <m/>
    <m/>
    <m/>
    <n v="2"/>
    <m/>
    <m/>
    <m/>
    <m/>
    <n v="1"/>
    <m/>
    <m/>
    <m/>
    <m/>
    <n v="1"/>
    <n v="0"/>
    <n v="0"/>
    <n v="-2"/>
    <n v="1"/>
    <n v="0"/>
    <n v="0"/>
    <n v="0"/>
    <n v="0"/>
    <n v="-1"/>
    <n v="0"/>
    <n v="0"/>
    <n v="0"/>
    <n v="0"/>
    <n v="0"/>
    <n v="0"/>
    <n v="516802"/>
    <n v="171333"/>
    <s v="TED"/>
  </r>
  <r>
    <s v="19/2273/FUL"/>
    <x v="1"/>
    <m/>
    <d v="2019-12-23T00:00:00"/>
    <d v="2022-12-23T00:00:00"/>
    <m/>
    <m/>
    <x v="2"/>
    <x v="0"/>
    <m/>
    <s v="Removal of static caravan.  Conversion of the ground floor area to left of barn entrance into a self-contained residence ancillary to the stables.  New toilet facility with disabled provision within stables."/>
    <s v="Old Farm Stables Flat_x000d_Oak Avenue_x000d_Hampton_x000d_TW12 3QD_x000d_"/>
    <s v="TW12 3QD"/>
    <m/>
    <m/>
    <m/>
    <m/>
    <m/>
    <m/>
    <m/>
    <m/>
    <n v="0"/>
    <m/>
    <m/>
    <n v="1"/>
    <m/>
    <m/>
    <m/>
    <m/>
    <m/>
    <m/>
    <n v="1"/>
    <n v="0"/>
    <n v="1"/>
    <n v="0"/>
    <n v="0"/>
    <n v="0"/>
    <n v="0"/>
    <n v="0"/>
    <n v="0"/>
    <n v="1"/>
    <n v="0"/>
    <n v="0"/>
    <n v="0.25"/>
    <n v="0.25"/>
    <n v="0.25"/>
    <n v="0.25"/>
    <n v="512318"/>
    <n v="171284"/>
    <s v="HNN"/>
  </r>
  <r>
    <s v="19/2300/FUL"/>
    <x v="0"/>
    <m/>
    <d v="2019-09-23T00:00:00"/>
    <d v="2022-09-23T00:00:00"/>
    <m/>
    <m/>
    <x v="2"/>
    <x v="0"/>
    <m/>
    <s v="Part change of use of ground floor from A3 to C3 (Residential) and alterations to existing shopfront to create new access door to facilitate the conversion of existing 2 x 3 bed maisonettes into 7 No. self-contained Studio and 1 bed Flats.  Single Storey"/>
    <s v="102 - 104 Kew Road_x000d_Richmond_x000d_TW9 2PQ_x000d_"/>
    <s v="TW9 2PQ"/>
    <m/>
    <m/>
    <n v="2"/>
    <m/>
    <m/>
    <m/>
    <m/>
    <m/>
    <n v="2"/>
    <m/>
    <n v="7"/>
    <m/>
    <m/>
    <m/>
    <m/>
    <m/>
    <m/>
    <m/>
    <n v="7"/>
    <n v="7"/>
    <n v="0"/>
    <n v="-2"/>
    <n v="0"/>
    <n v="0"/>
    <n v="0"/>
    <n v="0"/>
    <n v="0"/>
    <n v="5"/>
    <n v="0"/>
    <n v="0"/>
    <n v="1.25"/>
    <n v="1.25"/>
    <n v="1.25"/>
    <n v="1.25"/>
    <n v="518353"/>
    <n v="175510"/>
    <s v="NRW"/>
  </r>
  <r>
    <s v="19/2377/GPD15"/>
    <x v="1"/>
    <s v="PA"/>
    <d v="2019-09-30T00:00:00"/>
    <d v="2022-09-30T00:00:00"/>
    <d v="2020-02-17T00:00:00"/>
    <m/>
    <x v="0"/>
    <x v="0"/>
    <m/>
    <s v="Partial change of use from office to residential (4 No flats)."/>
    <s v="122 - 124 St Margarets Road_x000d_Twickenham_x000d__x000d_"/>
    <s v="TW1 2LH"/>
    <m/>
    <m/>
    <m/>
    <m/>
    <m/>
    <m/>
    <m/>
    <m/>
    <n v="0"/>
    <m/>
    <m/>
    <n v="4"/>
    <m/>
    <m/>
    <m/>
    <m/>
    <m/>
    <m/>
    <n v="4"/>
    <n v="0"/>
    <n v="4"/>
    <n v="0"/>
    <n v="0"/>
    <n v="0"/>
    <n v="0"/>
    <n v="0"/>
    <n v="0"/>
    <n v="4"/>
    <n v="0"/>
    <n v="4"/>
    <n v="0"/>
    <n v="0"/>
    <n v="0"/>
    <n v="0"/>
    <n v="516843"/>
    <n v="174266"/>
    <s v="STM"/>
  </r>
  <r>
    <s v="19/2544/FUL"/>
    <x v="1"/>
    <m/>
    <d v="2019-12-10T00:00:00"/>
    <d v="2022-12-10T00:00:00"/>
    <m/>
    <d v="2019-12-14T00:00:00"/>
    <x v="1"/>
    <x v="0"/>
    <m/>
    <s v="Change of use to 114 Hanworth Road from residential use (C3) to educational use (D1) for use as additional education faclity for Hampton School wth parking to rear"/>
    <s v="114 Hanworth Road_x000d_Hampton_x000d_TW12 3EZ_x000d_"/>
    <s v="TW12 3EZ"/>
    <m/>
    <n v="1"/>
    <m/>
    <m/>
    <m/>
    <m/>
    <m/>
    <m/>
    <n v="1"/>
    <m/>
    <m/>
    <m/>
    <m/>
    <m/>
    <m/>
    <m/>
    <m/>
    <m/>
    <n v="0"/>
    <n v="0"/>
    <n v="-1"/>
    <n v="0"/>
    <n v="0"/>
    <n v="0"/>
    <n v="0"/>
    <n v="0"/>
    <n v="0"/>
    <n v="-1"/>
    <n v="-1"/>
    <n v="0"/>
    <n v="0"/>
    <n v="0"/>
    <n v="0"/>
    <n v="0"/>
    <n v="513192"/>
    <n v="171188"/>
    <s v="HNN"/>
  </r>
  <r>
    <s v="19/2788/FUL"/>
    <x v="4"/>
    <m/>
    <d v="2020-01-31T00:00:00"/>
    <d v="2023-02-03T00:00:00"/>
    <m/>
    <m/>
    <x v="2"/>
    <x v="0"/>
    <m/>
    <s v="Roof extension to provide additional residential accommodation to Number 5 South Avenue and creation of 1 no. self-contained 1 bedroom flat above no. 2 and provision of associated cycle parking."/>
    <s v="2A And 5_x000d_South Avenue_x000d_Kew_x000d__x000d_"/>
    <s v="TW9 3EL"/>
    <m/>
    <m/>
    <m/>
    <m/>
    <m/>
    <m/>
    <m/>
    <m/>
    <n v="0"/>
    <m/>
    <n v="1"/>
    <m/>
    <m/>
    <m/>
    <m/>
    <m/>
    <m/>
    <m/>
    <n v="1"/>
    <n v="1"/>
    <n v="0"/>
    <n v="0"/>
    <n v="0"/>
    <n v="0"/>
    <n v="0"/>
    <n v="0"/>
    <n v="0"/>
    <n v="1"/>
    <n v="0"/>
    <n v="0"/>
    <n v="0.25"/>
    <n v="0.25"/>
    <n v="0.25"/>
    <n v="0.25"/>
    <n v="519131"/>
    <n v="176452"/>
    <s v="KWA"/>
  </r>
  <r>
    <s v="19/2796/GPD15"/>
    <x v="1"/>
    <s v="PA"/>
    <d v="2019-11-05T00:00:00"/>
    <d v="2022-07-05T00:00:00"/>
    <m/>
    <m/>
    <x v="2"/>
    <x v="0"/>
    <m/>
    <s v="Change of use of the ground and basement from B1(a) office use, to Class C3 (dwellinghouse) as a single self-contained 3 bedroom flat."/>
    <s v="115 White Hart Lane_x000d_Barnes_x000d_London_x000d_SW13 0JL_x000d_"/>
    <s v="SW13 0JL"/>
    <m/>
    <m/>
    <m/>
    <m/>
    <m/>
    <m/>
    <m/>
    <m/>
    <n v="0"/>
    <m/>
    <m/>
    <m/>
    <n v="1"/>
    <m/>
    <m/>
    <m/>
    <m/>
    <m/>
    <n v="1"/>
    <n v="0"/>
    <n v="0"/>
    <n v="1"/>
    <n v="0"/>
    <n v="0"/>
    <n v="0"/>
    <n v="0"/>
    <n v="0"/>
    <n v="1"/>
    <n v="0"/>
    <n v="0"/>
    <n v="0.25"/>
    <n v="0.25"/>
    <n v="0.25"/>
    <n v="0.25"/>
    <n v="521408"/>
    <n v="175714"/>
    <s v="MBC"/>
  </r>
  <r>
    <s v="19/3025/FUL"/>
    <x v="1"/>
    <m/>
    <d v="2020-01-29T00:00:00"/>
    <d v="2023-01-29T00:00:00"/>
    <m/>
    <m/>
    <x v="2"/>
    <x v="0"/>
    <m/>
    <s v="Change of use of all units from Class C3 (residential) to flexible uses Class C1 (serviced accommodation) and Class C3 (residential)."/>
    <s v="Jasmine Studios _x000d_8 Oak Lane_x000d_Twickenham_x000d_TW1 3PA"/>
    <s v="TW1 3PA"/>
    <n v="1"/>
    <n v="4"/>
    <m/>
    <m/>
    <m/>
    <m/>
    <m/>
    <m/>
    <n v="5"/>
    <m/>
    <n v="1"/>
    <n v="4"/>
    <m/>
    <m/>
    <m/>
    <m/>
    <m/>
    <m/>
    <n v="5"/>
    <n v="0"/>
    <n v="0"/>
    <n v="0"/>
    <n v="0"/>
    <n v="0"/>
    <n v="0"/>
    <n v="0"/>
    <n v="0"/>
    <n v="0"/>
    <n v="0"/>
    <n v="0"/>
    <n v="0"/>
    <n v="0"/>
    <n v="0"/>
    <n v="0"/>
    <n v="516497"/>
    <n v="173537"/>
    <s v="TWR"/>
  </r>
  <r>
    <s v="19/3101/GPD23"/>
    <x v="1"/>
    <s v="PA"/>
    <d v="2019-11-18T00:00:00"/>
    <d v="2022-11-18T00:00:00"/>
    <m/>
    <m/>
    <x v="2"/>
    <x v="0"/>
    <m/>
    <s v="Change of Use of existing B1(c) light industrial unit to residential C3 providing 1No. 2 Bed dwelling."/>
    <s v="Unit 4_x000d_Princes Works_x000d_Princes Road_x000d_Teddington_x000d_TW11 0RW_x000d_"/>
    <s v="TW11 0RW"/>
    <m/>
    <m/>
    <m/>
    <m/>
    <m/>
    <m/>
    <m/>
    <m/>
    <n v="0"/>
    <m/>
    <m/>
    <n v="1"/>
    <m/>
    <m/>
    <m/>
    <m/>
    <m/>
    <m/>
    <n v="1"/>
    <n v="0"/>
    <n v="1"/>
    <n v="0"/>
    <n v="0"/>
    <n v="0"/>
    <n v="0"/>
    <n v="0"/>
    <n v="0"/>
    <n v="1"/>
    <n v="0"/>
    <n v="0"/>
    <n v="0.25"/>
    <n v="0.25"/>
    <n v="0.25"/>
    <n v="0.25"/>
    <n v="515035"/>
    <n v="171569"/>
    <s v="FHH"/>
  </r>
  <r>
    <s v="19/3241/FUL"/>
    <x v="4"/>
    <m/>
    <d v="2020-03-13T00:00:00"/>
    <d v="2023-03-16T00:00:00"/>
    <m/>
    <d v="2020-03-16T00:00:00"/>
    <x v="1"/>
    <x v="0"/>
    <m/>
    <s v="Extension of the garage to facilitate the creation of 1 x 1 bed dwelling."/>
    <s v="Land Adjacent To_x000d_29 Rivermeads Avenue_x000d_Twickenham_x000d__x000d_"/>
    <s v="TW2 5JL"/>
    <m/>
    <m/>
    <m/>
    <m/>
    <m/>
    <m/>
    <m/>
    <m/>
    <n v="0"/>
    <m/>
    <n v="1"/>
    <m/>
    <m/>
    <m/>
    <m/>
    <m/>
    <m/>
    <m/>
    <n v="1"/>
    <n v="1"/>
    <n v="0"/>
    <n v="0"/>
    <n v="0"/>
    <n v="0"/>
    <n v="0"/>
    <n v="0"/>
    <n v="0"/>
    <n v="1"/>
    <n v="1"/>
    <n v="0"/>
    <n v="0"/>
    <n v="0"/>
    <n v="0"/>
    <n v="0"/>
    <n v="513712"/>
    <n v="172398"/>
    <s v="WET"/>
  </r>
  <r>
    <s v="19/3419/FUL"/>
    <x v="0"/>
    <m/>
    <d v="2020-03-11T00:00:00"/>
    <d v="2023-03-11T00:00:00"/>
    <m/>
    <m/>
    <x v="2"/>
    <x v="0"/>
    <m/>
    <s v="Demolition of existing dwellinghouse and erection of detached two storey dwellinghouse, associated hard and soft landscaping"/>
    <s v="8 Sandy Lane_x000d_Petersham_x000d_Richmond_x000d_TW10 7EN_x000d_"/>
    <s v="TW10 7EN"/>
    <m/>
    <m/>
    <m/>
    <n v="1"/>
    <m/>
    <m/>
    <m/>
    <m/>
    <n v="1"/>
    <m/>
    <m/>
    <m/>
    <m/>
    <m/>
    <n v="1"/>
    <m/>
    <m/>
    <m/>
    <n v="1"/>
    <n v="0"/>
    <n v="0"/>
    <n v="0"/>
    <n v="-1"/>
    <n v="1"/>
    <n v="0"/>
    <n v="0"/>
    <n v="0"/>
    <n v="0"/>
    <n v="0"/>
    <n v="0"/>
    <n v="0"/>
    <n v="0"/>
    <n v="0"/>
    <n v="0"/>
    <n v="517948"/>
    <n v="172696"/>
    <s v="HPR"/>
  </r>
  <r>
    <s v="19/3586/ES191"/>
    <x v="1"/>
    <m/>
    <d v="2020-01-20T00:00:00"/>
    <d v="2020-01-20T00:00:00"/>
    <m/>
    <d v="2020-01-20T00:00:00"/>
    <x v="1"/>
    <x v="0"/>
    <m/>
    <s v="Lawful development certificate for the existing use of the dwelling as a 6no. bedroom house in multiple occupation"/>
    <s v="29 Heathside_x000d_Whitton_x000d_Hounslow_x000d_TW4 5NJ_x000d_"/>
    <s v="TW4 5NJ"/>
    <m/>
    <m/>
    <n v="1"/>
    <m/>
    <m/>
    <m/>
    <m/>
    <m/>
    <n v="1"/>
    <m/>
    <m/>
    <m/>
    <m/>
    <m/>
    <m/>
    <n v="1"/>
    <m/>
    <m/>
    <n v="1"/>
    <n v="0"/>
    <n v="0"/>
    <n v="-1"/>
    <n v="0"/>
    <n v="0"/>
    <n v="1"/>
    <n v="0"/>
    <n v="0"/>
    <n v="0"/>
    <n v="0"/>
    <n v="0"/>
    <n v="0"/>
    <n v="0"/>
    <n v="0"/>
    <n v="0"/>
    <n v="512883"/>
    <n v="173656"/>
    <s v="HEA"/>
  </r>
  <r>
    <s v="19/3757/ES191"/>
    <x v="2"/>
    <m/>
    <d v="2020-01-31T00:00:00"/>
    <d v="2020-01-31T00:00:00"/>
    <m/>
    <d v="2020-01-31T00:00:00"/>
    <x v="1"/>
    <x v="0"/>
    <m/>
    <s v="Use of 2B Orleans Road as a separate and self-contained C3 dwellinghouse."/>
    <s v="2B Orleans Road_x000d_Twickenham_x000d_TW1 3BL"/>
    <s v="TW1 3BL"/>
    <m/>
    <m/>
    <m/>
    <m/>
    <m/>
    <m/>
    <m/>
    <m/>
    <n v="0"/>
    <m/>
    <n v="1"/>
    <m/>
    <m/>
    <m/>
    <m/>
    <m/>
    <m/>
    <m/>
    <n v="1"/>
    <n v="1"/>
    <n v="0"/>
    <n v="0"/>
    <n v="0"/>
    <n v="0"/>
    <n v="0"/>
    <n v="0"/>
    <n v="0"/>
    <n v="1"/>
    <n v="1"/>
    <n v="0"/>
    <n v="0"/>
    <n v="0"/>
    <n v="0"/>
    <n v="0"/>
    <n v="516930"/>
    <n v="173775"/>
    <s v="TWR"/>
  </r>
  <r>
    <s v="19/3852/GPD15"/>
    <x v="1"/>
    <s v="PA"/>
    <d v="2020-02-06T00:00:00"/>
    <d v="2023-02-06T00:00:00"/>
    <d v="2020-02-10T00:00:00"/>
    <m/>
    <x v="0"/>
    <x v="0"/>
    <m/>
    <s v="Change of use of ground floor from B1a office to C3 (Residential) use comprising 1x studio flat and 1x 1 bedroom flat"/>
    <s v="59 North Worple Way_x000d_Mortlake_x000d_London_x000d__x000d_"/>
    <s v="SW14 8HE"/>
    <m/>
    <m/>
    <m/>
    <m/>
    <m/>
    <m/>
    <m/>
    <m/>
    <n v="0"/>
    <m/>
    <n v="2"/>
    <m/>
    <m/>
    <m/>
    <m/>
    <m/>
    <m/>
    <m/>
    <n v="2"/>
    <n v="2"/>
    <n v="0"/>
    <n v="0"/>
    <n v="0"/>
    <n v="0"/>
    <n v="0"/>
    <n v="0"/>
    <n v="0"/>
    <n v="2"/>
    <n v="0"/>
    <n v="2"/>
    <n v="0"/>
    <n v="0"/>
    <n v="0"/>
    <n v="0"/>
    <n v="520890"/>
    <n v="175755"/>
    <s v="MBC"/>
  </r>
  <r>
    <s v="19/3854/ES191"/>
    <x v="1"/>
    <m/>
    <d v="2020-02-25T00:00:00"/>
    <d v="2020-02-25T00:00:00"/>
    <m/>
    <d v="2020-02-25T00:00:00"/>
    <x v="1"/>
    <x v="0"/>
    <m/>
    <s v="Use of Flat 1 (basement) as  C3 residential."/>
    <s v="Flat 1_x000d_Heron Court_x000d_3 - 5 High Street_x000d_Hampton_x000d_TW12 2SQ_x000d_"/>
    <s v="TW12 2SQ"/>
    <m/>
    <m/>
    <m/>
    <m/>
    <m/>
    <m/>
    <m/>
    <m/>
    <n v="0"/>
    <m/>
    <m/>
    <n v="1"/>
    <m/>
    <m/>
    <m/>
    <m/>
    <m/>
    <m/>
    <n v="1"/>
    <n v="0"/>
    <n v="1"/>
    <n v="0"/>
    <n v="0"/>
    <n v="0"/>
    <n v="0"/>
    <n v="0"/>
    <n v="0"/>
    <n v="1"/>
    <n v="1"/>
    <n v="0"/>
    <n v="0"/>
    <n v="0"/>
    <n v="0"/>
    <n v="0"/>
    <n v="513949"/>
    <n v="169534"/>
    <s v="HTN"/>
  </r>
  <r>
    <s v="19/3913/GPD15"/>
    <x v="1"/>
    <s v="PA"/>
    <d v="2020-02-14T00:00:00"/>
    <d v="2020-06-30T00:00:00"/>
    <d v="2020-03-02T00:00:00"/>
    <m/>
    <x v="0"/>
    <x v="0"/>
    <m/>
    <s v="Change of use from office (B1A )to residential  (C3) to create 2x 1 bedroom flats"/>
    <s v="2A Talbot Road_x000d_Isleworth_x000d_TW7 7HH_x000d_"/>
    <s v="TW7 7HH"/>
    <m/>
    <m/>
    <m/>
    <m/>
    <m/>
    <m/>
    <m/>
    <m/>
    <n v="0"/>
    <m/>
    <n v="2"/>
    <m/>
    <m/>
    <m/>
    <m/>
    <m/>
    <m/>
    <m/>
    <n v="2"/>
    <n v="2"/>
    <n v="0"/>
    <n v="0"/>
    <n v="0"/>
    <n v="0"/>
    <n v="0"/>
    <n v="0"/>
    <n v="0"/>
    <n v="2"/>
    <n v="0"/>
    <n v="2"/>
    <n v="0"/>
    <n v="0"/>
    <n v="0"/>
    <n v="0"/>
    <n v="516541"/>
    <n v="175254"/>
    <s v="STM"/>
  </r>
  <r>
    <s v="19/3914/GPD15"/>
    <x v="1"/>
    <s v="PA"/>
    <d v="2020-02-14T00:00:00"/>
    <d v="2020-06-30T00:00:00"/>
    <m/>
    <m/>
    <x v="2"/>
    <x v="0"/>
    <m/>
    <s v="Change of of use from office (B1a) to residential (c3) to create 1 x 2 bedroom house"/>
    <s v="2A Talbot Road_x000d_Isleworth_x000d_TW7 7HH_x000d_"/>
    <s v="TW7 7HH"/>
    <m/>
    <m/>
    <m/>
    <m/>
    <m/>
    <m/>
    <m/>
    <m/>
    <n v="0"/>
    <m/>
    <m/>
    <n v="1"/>
    <m/>
    <m/>
    <m/>
    <m/>
    <m/>
    <m/>
    <n v="1"/>
    <n v="0"/>
    <n v="1"/>
    <n v="0"/>
    <n v="0"/>
    <n v="0"/>
    <n v="0"/>
    <n v="0"/>
    <n v="0"/>
    <n v="1"/>
    <n v="0"/>
    <n v="0"/>
    <n v="0.25"/>
    <n v="0.25"/>
    <n v="0.25"/>
    <n v="0.25"/>
    <n v="516541"/>
    <n v="175254"/>
    <s v="STM"/>
  </r>
  <r>
    <s v="20/0136/FUL"/>
    <x v="0"/>
    <m/>
    <d v="2020-03-26T00:00:00"/>
    <d v="2021-12-21T00:00:00"/>
    <m/>
    <m/>
    <x v="2"/>
    <x v="0"/>
    <m/>
    <s v="Demolition of the existing house and reconstruction of replacement 2 storey with basement and accommodation in the roof single family home and associated parking, hard and soft landscaping."/>
    <s v="2 Belgrave Road_x000d_Barnes_x000d_London_x000d_SW13 9NS"/>
    <s v="SW13 9NS"/>
    <m/>
    <m/>
    <n v="1"/>
    <m/>
    <m/>
    <m/>
    <m/>
    <m/>
    <n v="1"/>
    <m/>
    <m/>
    <m/>
    <m/>
    <n v="1"/>
    <m/>
    <m/>
    <m/>
    <m/>
    <n v="1"/>
    <n v="0"/>
    <n v="0"/>
    <n v="-1"/>
    <n v="1"/>
    <n v="0"/>
    <n v="0"/>
    <n v="0"/>
    <n v="0"/>
    <n v="0"/>
    <n v="0"/>
    <n v="0"/>
    <n v="0"/>
    <n v="0"/>
    <n v="0"/>
    <n v="0"/>
    <n v="521893"/>
    <n v="177129"/>
    <s v="BAR"/>
  </r>
  <r>
    <s v="20/0373/PS192"/>
    <x v="1"/>
    <s v="PA"/>
    <d v="2020-02-17T00:00:00"/>
    <d v="2020-02-18T00:00:00"/>
    <m/>
    <m/>
    <x v="2"/>
    <x v="0"/>
    <m/>
    <s v="Change of use of part ground and upper floors from A2 (Financial Services) use class into C3 (Residential)."/>
    <s v="347 Upper Richmond Road West_x000d_East Sheen_x000d_London_x000d_SW14 8RH"/>
    <s v="SW14 8RH"/>
    <m/>
    <m/>
    <m/>
    <m/>
    <m/>
    <m/>
    <m/>
    <m/>
    <n v="0"/>
    <m/>
    <m/>
    <n v="2"/>
    <m/>
    <m/>
    <m/>
    <m/>
    <m/>
    <m/>
    <n v="2"/>
    <n v="0"/>
    <n v="2"/>
    <n v="0"/>
    <n v="0"/>
    <n v="0"/>
    <n v="0"/>
    <n v="0"/>
    <n v="0"/>
    <n v="2"/>
    <n v="0"/>
    <n v="0"/>
    <n v="0.5"/>
    <n v="0.5"/>
    <n v="0.5"/>
    <n v="0.5"/>
    <n v="520577"/>
    <n v="175397"/>
    <s v="EAS"/>
  </r>
  <r>
    <s v="99/2063"/>
    <x v="0"/>
    <m/>
    <d v="2000-02-03T00:00:00"/>
    <d v="2005-02-03T00:00:00"/>
    <d v="2005-01-14T00:00:00"/>
    <d v="2019-07-18T00:00:00"/>
    <x v="1"/>
    <x v="0"/>
    <m/>
    <s v="Proposed Dwelling House."/>
    <s v="6 Boileau Road Barnes"/>
    <m/>
    <m/>
    <m/>
    <m/>
    <m/>
    <m/>
    <m/>
    <m/>
    <m/>
    <n v="0"/>
    <m/>
    <n v="1"/>
    <m/>
    <m/>
    <m/>
    <m/>
    <m/>
    <m/>
    <n v="0"/>
    <n v="1"/>
    <n v="1"/>
    <n v="0"/>
    <n v="0"/>
    <n v="0"/>
    <n v="0"/>
    <n v="0"/>
    <n v="0"/>
    <n v="0"/>
    <n v="1"/>
    <n v="1"/>
    <n v="0"/>
    <n v="0"/>
    <n v="0"/>
    <n v="0"/>
    <n v="0"/>
    <n v="522457"/>
    <n v="177328"/>
    <s v="BAW"/>
  </r>
  <r>
    <s v="Small Sites Trend"/>
    <x v="5"/>
    <m/>
    <m/>
    <m/>
    <m/>
    <m/>
    <x v="3"/>
    <x v="5"/>
    <s v="Small Sites Trend"/>
    <s v="Small Sites Trend"/>
    <m/>
    <m/>
    <m/>
    <m/>
    <m/>
    <m/>
    <m/>
    <m/>
    <m/>
    <m/>
    <m/>
    <m/>
    <m/>
    <m/>
    <m/>
    <m/>
    <m/>
    <m/>
    <m/>
    <m/>
    <m/>
    <n v="0"/>
    <n v="0"/>
    <n v="0"/>
    <n v="0"/>
    <n v="0"/>
    <n v="0"/>
    <n v="0"/>
    <n v="0"/>
    <n v="742"/>
    <m/>
    <n v="20"/>
    <n v="20"/>
    <n v="234"/>
    <n v="234"/>
    <n v="234"/>
    <m/>
    <m/>
    <s v="N/A"/>
  </r>
  <r>
    <s v="Site Allocation"/>
    <x v="5"/>
    <m/>
    <m/>
    <m/>
    <m/>
    <m/>
    <x v="3"/>
    <x v="5"/>
    <s v="Kneller Hall"/>
    <m/>
    <s v="Kneller Hall_x000a_"/>
    <m/>
    <m/>
    <m/>
    <m/>
    <m/>
    <m/>
    <m/>
    <m/>
    <m/>
    <m/>
    <m/>
    <m/>
    <m/>
    <m/>
    <m/>
    <m/>
    <m/>
    <m/>
    <m/>
    <m/>
    <m/>
    <m/>
    <m/>
    <m/>
    <m/>
    <m/>
    <m/>
    <m/>
    <n v="20"/>
    <m/>
    <m/>
    <m/>
    <m/>
    <m/>
    <n v="20"/>
    <m/>
    <m/>
    <s v="WHI"/>
  </r>
  <r>
    <s v="20/0539/FUL"/>
    <x v="5"/>
    <m/>
    <m/>
    <m/>
    <m/>
    <m/>
    <x v="3"/>
    <x v="6"/>
    <s v="The Strathmore Centre"/>
    <m/>
    <s v="The Strathmore Centre Strathmore Road Teddington TW11 8UH"/>
    <m/>
    <m/>
    <m/>
    <m/>
    <m/>
    <m/>
    <m/>
    <m/>
    <m/>
    <m/>
    <m/>
    <m/>
    <m/>
    <m/>
    <m/>
    <m/>
    <m/>
    <m/>
    <m/>
    <m/>
    <m/>
    <m/>
    <m/>
    <m/>
    <m/>
    <m/>
    <m/>
    <m/>
    <n v="20"/>
    <m/>
    <m/>
    <m/>
    <m/>
    <n v="10"/>
    <n v="10"/>
    <m/>
    <m/>
    <s v="FHH"/>
  </r>
  <r>
    <s v="19/0510/FUL"/>
    <x v="5"/>
    <m/>
    <m/>
    <m/>
    <m/>
    <m/>
    <x v="3"/>
    <x v="5"/>
    <s v="Homebase Manor Road Richmond"/>
    <m/>
    <s v="Homebase 84 Manor Road Richmond TW9 1YB"/>
    <m/>
    <m/>
    <m/>
    <m/>
    <m/>
    <m/>
    <m/>
    <m/>
    <m/>
    <m/>
    <m/>
    <m/>
    <m/>
    <m/>
    <m/>
    <m/>
    <m/>
    <m/>
    <m/>
    <m/>
    <m/>
    <m/>
    <m/>
    <m/>
    <m/>
    <m/>
    <m/>
    <m/>
    <n v="80"/>
    <m/>
    <m/>
    <m/>
    <m/>
    <m/>
    <n v="60"/>
    <m/>
    <m/>
    <s v="NRW"/>
  </r>
  <r>
    <s v="18/0547/FUL"/>
    <x v="5"/>
    <m/>
    <m/>
    <m/>
    <m/>
    <m/>
    <x v="3"/>
    <x v="5"/>
    <s v="Stag Brewery"/>
    <m/>
    <s v="The Stag Brewery Lower Richmond Road Mortlake London SW14 7ET"/>
    <m/>
    <m/>
    <m/>
    <m/>
    <m/>
    <m/>
    <m/>
    <m/>
    <m/>
    <m/>
    <m/>
    <m/>
    <m/>
    <m/>
    <m/>
    <m/>
    <m/>
    <m/>
    <m/>
    <m/>
    <m/>
    <m/>
    <m/>
    <m/>
    <m/>
    <m/>
    <m/>
    <m/>
    <n v="300"/>
    <m/>
    <m/>
    <m/>
    <m/>
    <n v="150"/>
    <n v="150"/>
    <m/>
    <m/>
    <s v="MBC"/>
  </r>
  <r>
    <s v="18/3310/FUL"/>
    <x v="5"/>
    <m/>
    <m/>
    <m/>
    <m/>
    <m/>
    <x v="3"/>
    <x v="5"/>
    <s v="Kew Biothane Plant"/>
    <m/>
    <s v="Kew Biothane Plant, Melliss Avenue, Kew_x000a_"/>
    <m/>
    <m/>
    <m/>
    <m/>
    <m/>
    <m/>
    <m/>
    <m/>
    <m/>
    <m/>
    <m/>
    <m/>
    <m/>
    <m/>
    <m/>
    <m/>
    <m/>
    <m/>
    <m/>
    <m/>
    <m/>
    <m/>
    <m/>
    <m/>
    <m/>
    <m/>
    <m/>
    <m/>
    <n v="90"/>
    <m/>
    <m/>
    <m/>
    <m/>
    <n v="45"/>
    <n v="45"/>
    <m/>
    <m/>
    <s v="KWA"/>
  </r>
  <r>
    <s v="18/3642/OUT"/>
    <x v="5"/>
    <m/>
    <m/>
    <m/>
    <m/>
    <m/>
    <x v="3"/>
    <x v="5"/>
    <s v="Barnes Hospital"/>
    <m/>
    <s v="Barnes Hospital, South Worple Way, East Sheen, SW14 8SU"/>
    <m/>
    <m/>
    <m/>
    <m/>
    <m/>
    <m/>
    <m/>
    <m/>
    <m/>
    <m/>
    <m/>
    <m/>
    <m/>
    <m/>
    <m/>
    <m/>
    <m/>
    <m/>
    <m/>
    <m/>
    <m/>
    <m/>
    <m/>
    <m/>
    <m/>
    <m/>
    <m/>
    <m/>
    <n v="83"/>
    <m/>
    <m/>
    <m/>
    <m/>
    <n v="41.5"/>
    <n v="41.5"/>
    <m/>
    <m/>
    <s v="MBC"/>
  </r>
  <r>
    <s v="19/3616/FUL "/>
    <x v="5"/>
    <m/>
    <m/>
    <m/>
    <m/>
    <m/>
    <x v="3"/>
    <x v="5"/>
    <s v="Old Station Forecourt"/>
    <m/>
    <s v="Old Station Forecourt, Railway Approach, Twickenham, TW1 4LJ"/>
    <m/>
    <m/>
    <m/>
    <m/>
    <m/>
    <m/>
    <m/>
    <m/>
    <m/>
    <m/>
    <m/>
    <m/>
    <m/>
    <m/>
    <m/>
    <m/>
    <m/>
    <m/>
    <m/>
    <m/>
    <m/>
    <m/>
    <m/>
    <m/>
    <m/>
    <m/>
    <m/>
    <m/>
    <n v="46"/>
    <m/>
    <m/>
    <m/>
    <m/>
    <n v="23"/>
    <n v="23"/>
    <m/>
    <m/>
    <s v="TWR"/>
  </r>
  <r>
    <m/>
    <x v="5"/>
    <m/>
    <m/>
    <m/>
    <m/>
    <m/>
    <x v="4"/>
    <x v="7"/>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BC26B4-3975-41F1-985E-E035E1524186}" name="PivotTable5"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30:B31" firstHeaderRow="1" firstDataRow="1" firstDataCol="0" rowPageCount="2" colPageCount="1"/>
  <pivotFields count="50">
    <pivotField showAll="0"/>
    <pivotField axis="axisPage" multipleItemSelectionAllowed="1" showAll="0" defaultSubtotal="0">
      <items count="6">
        <item x="1"/>
        <item x="2"/>
        <item x="4"/>
        <item h="1" x="3"/>
        <item h="1" x="0"/>
        <item h="1" m="1" x="5"/>
      </items>
    </pivotField>
    <pivotField showAll="0"/>
    <pivotField numFmtId="14" showAll="0"/>
    <pivotField numFmtId="14" showAll="0"/>
    <pivotField showAll="0" defaultSubtotal="0"/>
    <pivotField showAll="0" defaultSubtotal="0"/>
    <pivotField axis="axisPage" multipleItemSelectionAllowed="1" showAll="0">
      <items count="6">
        <item h="1" m="1" x="4"/>
        <item h="1" x="1"/>
        <item x="0"/>
        <item h="1" x="2"/>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numFmtId="164"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2">
    <pageField fld="1" hier="-1"/>
    <pageField fld="7" hier="-1"/>
  </pageFields>
  <dataFields count="1">
    <dataField name="Sum of Net Dwellings" fld="40" baseField="0" baseItem="0"/>
  </dataFields>
  <formats count="22">
    <format dxfId="21">
      <pivotArea type="all" dataOnly="0" outline="0" fieldPosition="0"/>
    </format>
    <format dxfId="20">
      <pivotArea type="all" dataOnly="0" outline="0" fieldPosition="0"/>
    </format>
    <format dxfId="19">
      <pivotArea type="all" dataOnly="0" outline="0" fieldPosition="0"/>
    </format>
    <format dxfId="18">
      <pivotArea type="all" dataOnly="0" outline="0" fieldPosition="0"/>
    </format>
    <format dxfId="17">
      <pivotArea type="all" dataOnly="0" outline="0" fieldPosition="0"/>
    </format>
    <format dxfId="16">
      <pivotArea type="all" dataOnly="0" outline="0" fieldPosition="0"/>
    </format>
    <format dxfId="15">
      <pivotArea type="all" dataOnly="0" outline="0" fieldPosition="0"/>
    </format>
    <format dxfId="14">
      <pivotArea type="all" dataOnly="0" outline="0" fieldPosition="0"/>
    </format>
    <format dxfId="13">
      <pivotArea type="all" dataOnly="0" outline="0" fieldPosition="0"/>
    </format>
    <format dxfId="12">
      <pivotArea type="all" dataOnly="0" outline="0" fieldPosition="0"/>
    </format>
    <format dxfId="11">
      <pivotArea type="all" dataOnly="0" outline="0" fieldPosition="0"/>
    </format>
    <format dxfId="10">
      <pivotArea outline="0" collapsedLevelsAreSubtotals="1" fieldPosition="0"/>
    </format>
    <format dxfId="9">
      <pivotArea dataOnly="0" labelOnly="1" outline="0" axis="axisValues" fieldPosition="0"/>
    </format>
    <format dxfId="8">
      <pivotArea type="all" dataOnly="0" outline="0" fieldPosition="0"/>
    </format>
    <format dxfId="7">
      <pivotArea outline="0" collapsedLevelsAreSubtotals="1" fieldPosition="0"/>
    </format>
    <format dxfId="6">
      <pivotArea dataOnly="0" labelOnly="1" outline="0" axis="axisValues" fieldPosition="0"/>
    </format>
    <format dxfId="5">
      <pivotArea type="all" dataOnly="0" outline="0" fieldPosition="0"/>
    </format>
    <format dxfId="4">
      <pivotArea outline="0" collapsedLevelsAreSubtotals="1" fieldPosition="0"/>
    </format>
    <format dxfId="3">
      <pivotArea dataOnly="0" labelOnly="1" outline="0" axis="axisValues" fieldPosition="0"/>
    </format>
    <format dxfId="2">
      <pivotArea type="all" dataOnly="0" outline="0"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9393488D-B1D4-4F43-8C85-F6E91D339621}" name="PivotTable49"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97:E98"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h="1" x="1"/>
        <item x="0"/>
        <item h="1" x="2"/>
        <item h="1" x="3"/>
      </items>
    </pivotField>
    <pivotField axis="axisPage" multipleItemSelectionAllowed="1" showAll="0" defaultSubtotal="0">
      <items count="7">
        <item h="1" x="1"/>
        <item x="2"/>
        <item h="1" x="0"/>
        <item h="1"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2">
    <format dxfId="219">
      <pivotArea type="all" dataOnly="0" outline="0" fieldPosition="0"/>
    </format>
    <format dxfId="218">
      <pivotArea type="all" dataOnly="0" outline="0" fieldPosition="0"/>
    </format>
    <format dxfId="217">
      <pivotArea type="all" dataOnly="0" outline="0" fieldPosition="0"/>
    </format>
    <format dxfId="216">
      <pivotArea type="all" dataOnly="0" outline="0" fieldPosition="0"/>
    </format>
    <format dxfId="215">
      <pivotArea type="all" dataOnly="0" outline="0" fieldPosition="0"/>
    </format>
    <format dxfId="214">
      <pivotArea type="all" dataOnly="0" outline="0" fieldPosition="0"/>
    </format>
    <format dxfId="213">
      <pivotArea type="all" dataOnly="0" outline="0" fieldPosition="0"/>
    </format>
    <format dxfId="212">
      <pivotArea type="all" dataOnly="0" outline="0" fieldPosition="0"/>
    </format>
    <format dxfId="211">
      <pivotArea type="all" dataOnly="0" outline="0" fieldPosition="0"/>
    </format>
    <format dxfId="210">
      <pivotArea type="all" dataOnly="0" outline="0" fieldPosition="0"/>
    </format>
    <format dxfId="209">
      <pivotArea type="all" dataOnly="0" outline="0" fieldPosition="0"/>
    </format>
    <format dxfId="208">
      <pivotArea outline="0" collapsedLevelsAreSubtotals="1" fieldPosition="0"/>
    </format>
    <format dxfId="207">
      <pivotArea dataOnly="0" labelOnly="1" outline="0" axis="axisValues" fieldPosition="0"/>
    </format>
    <format dxfId="206">
      <pivotArea type="all" dataOnly="0" outline="0" fieldPosition="0"/>
    </format>
    <format dxfId="205">
      <pivotArea outline="0" collapsedLevelsAreSubtotals="1" fieldPosition="0"/>
    </format>
    <format dxfId="204">
      <pivotArea dataOnly="0" labelOnly="1" outline="0" axis="axisValues" fieldPosition="0"/>
    </format>
    <format dxfId="203">
      <pivotArea type="all" dataOnly="0" outline="0" fieldPosition="0"/>
    </format>
    <format dxfId="202">
      <pivotArea outline="0" collapsedLevelsAreSubtotals="1" fieldPosition="0"/>
    </format>
    <format dxfId="201">
      <pivotArea dataOnly="0" labelOnly="1" outline="0" axis="axisValues" fieldPosition="0"/>
    </format>
    <format dxfId="200">
      <pivotArea type="all" dataOnly="0" outline="0" fieldPosition="0"/>
    </format>
    <format dxfId="199">
      <pivotArea outline="0" collapsedLevelsAreSubtotals="1" fieldPosition="0"/>
    </format>
    <format dxfId="19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CC798276-8320-4110-AEF4-EE5288CA3B74}" name="PivotTable17"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78:H79" firstHeaderRow="1" firstDataRow="1" firstDataCol="0" rowPageCount="2" colPageCount="1"/>
  <pivotFields count="50">
    <pivotField showAll="0" defaultSubtotal="0"/>
    <pivotField axis="axisPage" multipleItemSelectionAllowed="1" showAll="0" defaultSubtotal="0">
      <items count="6">
        <item x="1"/>
        <item x="2"/>
        <item x="4"/>
        <item h="1" x="3"/>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4">
        <item h="1" x="1"/>
        <item h="1" x="0"/>
        <item x="2"/>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1" hier="-1"/>
  </pageFields>
  <dataFields count="1">
    <dataField name="Sum of Net Dwellings" fld="40" baseField="0" baseItem="0"/>
  </dataFields>
  <formats count="22">
    <format dxfId="241">
      <pivotArea type="all" dataOnly="0" outline="0" fieldPosition="0"/>
    </format>
    <format dxfId="240">
      <pivotArea type="all" dataOnly="0" outline="0" fieldPosition="0"/>
    </format>
    <format dxfId="239">
      <pivotArea type="all" dataOnly="0" outline="0" fieldPosition="0"/>
    </format>
    <format dxfId="238">
      <pivotArea type="all" dataOnly="0" outline="0" fieldPosition="0"/>
    </format>
    <format dxfId="237">
      <pivotArea type="all" dataOnly="0" outline="0" fieldPosition="0"/>
    </format>
    <format dxfId="236">
      <pivotArea type="all" dataOnly="0" outline="0" fieldPosition="0"/>
    </format>
    <format dxfId="235">
      <pivotArea type="all" dataOnly="0" outline="0" fieldPosition="0"/>
    </format>
    <format dxfId="234">
      <pivotArea type="all" dataOnly="0" outline="0" fieldPosition="0"/>
    </format>
    <format dxfId="233">
      <pivotArea type="all" dataOnly="0" outline="0" fieldPosition="0"/>
    </format>
    <format dxfId="232">
      <pivotArea type="all" dataOnly="0" outline="0" fieldPosition="0"/>
    </format>
    <format dxfId="231">
      <pivotArea type="all" dataOnly="0" outline="0" fieldPosition="0"/>
    </format>
    <format dxfId="230">
      <pivotArea outline="0" collapsedLevelsAreSubtotals="1" fieldPosition="0"/>
    </format>
    <format dxfId="229">
      <pivotArea dataOnly="0" labelOnly="1" outline="0" axis="axisValues" fieldPosition="0"/>
    </format>
    <format dxfId="228">
      <pivotArea type="all" dataOnly="0" outline="0" fieldPosition="0"/>
    </format>
    <format dxfId="227">
      <pivotArea outline="0" collapsedLevelsAreSubtotals="1" fieldPosition="0"/>
    </format>
    <format dxfId="226">
      <pivotArea dataOnly="0" labelOnly="1" outline="0" axis="axisValues" fieldPosition="0"/>
    </format>
    <format dxfId="225">
      <pivotArea type="all" dataOnly="0" outline="0" fieldPosition="0"/>
    </format>
    <format dxfId="224">
      <pivotArea outline="0" collapsedLevelsAreSubtotals="1" fieldPosition="0"/>
    </format>
    <format dxfId="223">
      <pivotArea dataOnly="0" labelOnly="1" outline="0" axis="axisValues" fieldPosition="0"/>
    </format>
    <format dxfId="222">
      <pivotArea type="all" dataOnly="0" outline="0" fieldPosition="0"/>
    </format>
    <format dxfId="221">
      <pivotArea outline="0" collapsedLevelsAreSubtotals="1" fieldPosition="0"/>
    </format>
    <format dxfId="22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62264333-8931-44A5-B64D-28ABE9EA28C1}" name="PivotTable73"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80:B181"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x="1"/>
        <item h="1" x="0"/>
        <item h="1" x="2"/>
        <item h="1" m="1" x="5"/>
        <item h="1" x="3"/>
        <item h="1" m="1" x="4"/>
      </items>
    </pivotField>
    <pivotField axis="axisPage" multipleItemSelectionAllowed="1" showAll="0" defaultSubtotal="0">
      <items count="8">
        <item h="1" x="1"/>
        <item x="2"/>
        <item h="1"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2">
    <format dxfId="263">
      <pivotArea type="all" dataOnly="0" outline="0" fieldPosition="0"/>
    </format>
    <format dxfId="262">
      <pivotArea type="all" dataOnly="0" outline="0" fieldPosition="0"/>
    </format>
    <format dxfId="261">
      <pivotArea type="all" dataOnly="0" outline="0" fieldPosition="0"/>
    </format>
    <format dxfId="260">
      <pivotArea type="all" dataOnly="0" outline="0" fieldPosition="0"/>
    </format>
    <format dxfId="259">
      <pivotArea type="all" dataOnly="0" outline="0" fieldPosition="0"/>
    </format>
    <format dxfId="258">
      <pivotArea type="all" dataOnly="0" outline="0" fieldPosition="0"/>
    </format>
    <format dxfId="257">
      <pivotArea type="all" dataOnly="0" outline="0" fieldPosition="0"/>
    </format>
    <format dxfId="256">
      <pivotArea type="all" dataOnly="0" outline="0" fieldPosition="0"/>
    </format>
    <format dxfId="255">
      <pivotArea type="all" dataOnly="0" outline="0" fieldPosition="0"/>
    </format>
    <format dxfId="254">
      <pivotArea type="all" dataOnly="0" outline="0" fieldPosition="0"/>
    </format>
    <format dxfId="253">
      <pivotArea type="all" dataOnly="0" outline="0" fieldPosition="0"/>
    </format>
    <format dxfId="252">
      <pivotArea outline="0" collapsedLevelsAreSubtotals="1" fieldPosition="0"/>
    </format>
    <format dxfId="251">
      <pivotArea dataOnly="0" labelOnly="1" outline="0" axis="axisValues" fieldPosition="0"/>
    </format>
    <format dxfId="250">
      <pivotArea type="all" dataOnly="0" outline="0" fieldPosition="0"/>
    </format>
    <format dxfId="249">
      <pivotArea outline="0" collapsedLevelsAreSubtotals="1" fieldPosition="0"/>
    </format>
    <format dxfId="248">
      <pivotArea dataOnly="0" labelOnly="1" outline="0" axis="axisValues" fieldPosition="0"/>
    </format>
    <format dxfId="247">
      <pivotArea type="all" dataOnly="0" outline="0" fieldPosition="0"/>
    </format>
    <format dxfId="246">
      <pivotArea outline="0" collapsedLevelsAreSubtotals="1" fieldPosition="0"/>
    </format>
    <format dxfId="245">
      <pivotArea dataOnly="0" labelOnly="1" outline="0" axis="axisValues" fieldPosition="0"/>
    </format>
    <format dxfId="244">
      <pivotArea type="all" dataOnly="0" outline="0" fieldPosition="0"/>
    </format>
    <format dxfId="243">
      <pivotArea outline="0" collapsedLevelsAreSubtotals="1" fieldPosition="0"/>
    </format>
    <format dxfId="24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98676A78-041F-4BF8-9408-9D8A9A2E03BC}" name="PivotTable55"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97:B98"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x="1"/>
        <item h="1" x="0"/>
        <item h="1" x="2"/>
        <item h="1" x="3"/>
      </items>
    </pivotField>
    <pivotField axis="axisPage" multipleItemSelectionAllowed="1" showAll="0" defaultSubtotal="0">
      <items count="7">
        <item h="1" x="1"/>
        <item x="2"/>
        <item h="1" x="0"/>
        <item h="1"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2">
    <format dxfId="285">
      <pivotArea type="all" dataOnly="0" outline="0" fieldPosition="0"/>
    </format>
    <format dxfId="284">
      <pivotArea type="all" dataOnly="0" outline="0" fieldPosition="0"/>
    </format>
    <format dxfId="283">
      <pivotArea type="all" dataOnly="0" outline="0" fieldPosition="0"/>
    </format>
    <format dxfId="282">
      <pivotArea type="all" dataOnly="0" outline="0" fieldPosition="0"/>
    </format>
    <format dxfId="281">
      <pivotArea type="all" dataOnly="0" outline="0" fieldPosition="0"/>
    </format>
    <format dxfId="280">
      <pivotArea type="all" dataOnly="0" outline="0" fieldPosition="0"/>
    </format>
    <format dxfId="279">
      <pivotArea type="all" dataOnly="0" outline="0" fieldPosition="0"/>
    </format>
    <format dxfId="278">
      <pivotArea type="all" dataOnly="0" outline="0" fieldPosition="0"/>
    </format>
    <format dxfId="277">
      <pivotArea type="all" dataOnly="0" outline="0" fieldPosition="0"/>
    </format>
    <format dxfId="276">
      <pivotArea type="all" dataOnly="0" outline="0" fieldPosition="0"/>
    </format>
    <format dxfId="275">
      <pivotArea type="all" dataOnly="0" outline="0" fieldPosition="0"/>
    </format>
    <format dxfId="274">
      <pivotArea outline="0" collapsedLevelsAreSubtotals="1" fieldPosition="0"/>
    </format>
    <format dxfId="273">
      <pivotArea dataOnly="0" labelOnly="1" outline="0" axis="axisValues" fieldPosition="0"/>
    </format>
    <format dxfId="272">
      <pivotArea type="all" dataOnly="0" outline="0" fieldPosition="0"/>
    </format>
    <format dxfId="271">
      <pivotArea outline="0" collapsedLevelsAreSubtotals="1" fieldPosition="0"/>
    </format>
    <format dxfId="270">
      <pivotArea dataOnly="0" labelOnly="1" outline="0" axis="axisValues" fieldPosition="0"/>
    </format>
    <format dxfId="269">
      <pivotArea type="all" dataOnly="0" outline="0" fieldPosition="0"/>
    </format>
    <format dxfId="268">
      <pivotArea outline="0" collapsedLevelsAreSubtotals="1" fieldPosition="0"/>
    </format>
    <format dxfId="267">
      <pivotArea dataOnly="0" labelOnly="1" outline="0" axis="axisValues" fieldPosition="0"/>
    </format>
    <format dxfId="266">
      <pivotArea type="all" dataOnly="0" outline="0" fieldPosition="0"/>
    </format>
    <format dxfId="265">
      <pivotArea outline="0" collapsedLevelsAreSubtotals="1" fieldPosition="0"/>
    </format>
    <format dxfId="26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300A5571-F1F0-4CF5-9E57-27EB58999FDA}" name="PivotTable16"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87:H88" firstHeaderRow="1" firstDataRow="1" firstDataCol="0" rowPageCount="2" colPageCount="1"/>
  <pivotFields count="50">
    <pivotField showAll="0" defaultSubtotal="0"/>
    <pivotField axis="axisPage" multipleItemSelectionAllowed="1" showAll="0" defaultSubtotal="0">
      <items count="6">
        <item x="1"/>
        <item x="2"/>
        <item x="4"/>
        <item h="1" x="3"/>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4">
        <item h="1" x="1"/>
        <item h="1" x="0"/>
        <item x="2"/>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1" hier="-1"/>
  </pageFields>
  <dataFields count="1">
    <dataField name="Sum of Units Proposed" fld="31" baseField="0" baseItem="0"/>
  </dataFields>
  <formats count="22">
    <format dxfId="307">
      <pivotArea type="all" dataOnly="0" outline="0" fieldPosition="0"/>
    </format>
    <format dxfId="306">
      <pivotArea type="all" dataOnly="0" outline="0" fieldPosition="0"/>
    </format>
    <format dxfId="305">
      <pivotArea type="all" dataOnly="0" outline="0" fieldPosition="0"/>
    </format>
    <format dxfId="304">
      <pivotArea type="all" dataOnly="0" outline="0" fieldPosition="0"/>
    </format>
    <format dxfId="303">
      <pivotArea type="all" dataOnly="0" outline="0" fieldPosition="0"/>
    </format>
    <format dxfId="302">
      <pivotArea type="all" dataOnly="0" outline="0" fieldPosition="0"/>
    </format>
    <format dxfId="301">
      <pivotArea type="all" dataOnly="0" outline="0" fieldPosition="0"/>
    </format>
    <format dxfId="300">
      <pivotArea type="all" dataOnly="0" outline="0" fieldPosition="0"/>
    </format>
    <format dxfId="299">
      <pivotArea type="all" dataOnly="0" outline="0" fieldPosition="0"/>
    </format>
    <format dxfId="298">
      <pivotArea type="all" dataOnly="0" outline="0" fieldPosition="0"/>
    </format>
    <format dxfId="297">
      <pivotArea type="all" dataOnly="0" outline="0" fieldPosition="0"/>
    </format>
    <format dxfId="296">
      <pivotArea outline="0" collapsedLevelsAreSubtotals="1" fieldPosition="0"/>
    </format>
    <format dxfId="295">
      <pivotArea dataOnly="0" labelOnly="1" outline="0" axis="axisValues" fieldPosition="0"/>
    </format>
    <format dxfId="294">
      <pivotArea type="all" dataOnly="0" outline="0" fieldPosition="0"/>
    </format>
    <format dxfId="293">
      <pivotArea outline="0" collapsedLevelsAreSubtotals="1" fieldPosition="0"/>
    </format>
    <format dxfId="292">
      <pivotArea dataOnly="0" labelOnly="1" outline="0" axis="axisValues" fieldPosition="0"/>
    </format>
    <format dxfId="291">
      <pivotArea type="all" dataOnly="0" outline="0" fieldPosition="0"/>
    </format>
    <format dxfId="290">
      <pivotArea outline="0" collapsedLevelsAreSubtotals="1" fieldPosition="0"/>
    </format>
    <format dxfId="289">
      <pivotArea dataOnly="0" labelOnly="1" outline="0" axis="axisValues" fieldPosition="0"/>
    </format>
    <format dxfId="288">
      <pivotArea type="all" dataOnly="0" outline="0" fieldPosition="0"/>
    </format>
    <format dxfId="287">
      <pivotArea outline="0" collapsedLevelsAreSubtotals="1" fieldPosition="0"/>
    </format>
    <format dxfId="28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FAE7FAE7-0550-4CF4-9CA2-7A3981DF34FD}" name="PivotTable31" cacheId="4"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SELECT SITES">
  <location ref="B228:C237" firstHeaderRow="1" firstDataRow="1" firstDataCol="1" rowPageCount="1" colPageCount="1"/>
  <pivotFields count="50">
    <pivotField showAll="0"/>
    <pivotField multipleItemSelectionAllowed="1" showAll="0" defaultSubtotal="0"/>
    <pivotField multipleItemSelectionAllowed="1" showAll="0"/>
    <pivotField numFmtId="14" showAll="0"/>
    <pivotField numFmtId="14" showAll="0"/>
    <pivotField showAll="0" defaultSubtotal="0"/>
    <pivotField showAll="0" defaultSubtotal="0"/>
    <pivotField axis="axisPage" multipleItemSelectionAllowed="1" showAll="0">
      <items count="5">
        <item h="1" x="1"/>
        <item h="1" x="0"/>
        <item h="1" x="2"/>
        <item x="3"/>
        <item t="default"/>
      </items>
    </pivotField>
    <pivotField showAll="0"/>
    <pivotField axis="axisRow" showAll="0" sortType="ascending">
      <items count="10">
        <item x="7"/>
        <item x="4"/>
        <item x="6"/>
        <item x="2"/>
        <item x="8"/>
        <item x="1"/>
        <item x="5"/>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numFmtId="164" showAll="0"/>
    <pivotField showAll="0"/>
    <pivotField showAll="0"/>
    <pivotField showAll="0"/>
    <pivotField showAll="0"/>
    <pivotField numFmtId="164" showAll="0"/>
    <pivotField showAll="0"/>
    <pivotField showAll="0"/>
    <pivotField showAll="0"/>
  </pivotFields>
  <rowFields count="1">
    <field x="9"/>
  </rowFields>
  <rowItems count="9">
    <i>
      <x/>
    </i>
    <i>
      <x v="1"/>
    </i>
    <i>
      <x v="2"/>
    </i>
    <i>
      <x v="3"/>
    </i>
    <i>
      <x v="4"/>
    </i>
    <i>
      <x v="5"/>
    </i>
    <i>
      <x v="6"/>
    </i>
    <i>
      <x v="7"/>
    </i>
    <i t="grand">
      <x/>
    </i>
  </rowItems>
  <colItems count="1">
    <i/>
  </colItems>
  <pageFields count="1">
    <pageField fld="7" hier="-1"/>
  </pageFields>
  <dataFields count="1">
    <dataField name="Sum of Net Dwellings" fld="40" baseField="0" baseItem="0"/>
  </dataFields>
  <formats count="57">
    <format dxfId="364">
      <pivotArea type="all" dataOnly="0" outline="0" fieldPosition="0"/>
    </format>
    <format dxfId="363">
      <pivotArea type="all" dataOnly="0" outline="0" fieldPosition="0"/>
    </format>
    <format dxfId="362">
      <pivotArea type="all" dataOnly="0" outline="0" fieldPosition="0"/>
    </format>
    <format dxfId="361">
      <pivotArea type="all" dataOnly="0" outline="0" fieldPosition="0"/>
    </format>
    <format dxfId="360">
      <pivotArea type="all" dataOnly="0" outline="0" fieldPosition="0"/>
    </format>
    <format dxfId="359">
      <pivotArea type="all" dataOnly="0" outline="0" fieldPosition="0"/>
    </format>
    <format dxfId="358">
      <pivotArea type="all" dataOnly="0" outline="0" fieldPosition="0"/>
    </format>
    <format dxfId="357">
      <pivotArea type="all" dataOnly="0" outline="0" fieldPosition="0"/>
    </format>
    <format dxfId="356">
      <pivotArea type="all" dataOnly="0" outline="0" fieldPosition="0"/>
    </format>
    <format dxfId="355">
      <pivotArea type="all" dataOnly="0" outline="0" fieldPosition="0"/>
    </format>
    <format dxfId="354">
      <pivotArea type="all" dataOnly="0" outline="0" fieldPosition="0"/>
    </format>
    <format dxfId="353">
      <pivotArea outline="0" collapsedLevelsAreSubtotals="1" fieldPosition="0"/>
    </format>
    <format dxfId="352">
      <pivotArea dataOnly="0" labelOnly="1" outline="0" axis="axisValues" fieldPosition="0"/>
    </format>
    <format dxfId="351">
      <pivotArea type="all" dataOnly="0" outline="0" fieldPosition="0"/>
    </format>
    <format dxfId="350">
      <pivotArea outline="0" collapsedLevelsAreSubtotals="1" fieldPosition="0"/>
    </format>
    <format dxfId="349">
      <pivotArea field="9" type="button" dataOnly="0" labelOnly="1" outline="0" axis="axisRow" fieldPosition="0"/>
    </format>
    <format dxfId="348">
      <pivotArea dataOnly="0" labelOnly="1" fieldPosition="0">
        <references count="1">
          <reference field="9" count="1">
            <x v="0"/>
          </reference>
        </references>
      </pivotArea>
    </format>
    <format dxfId="347">
      <pivotArea dataOnly="0" labelOnly="1" grandRow="1" outline="0" fieldPosition="0"/>
    </format>
    <format dxfId="346">
      <pivotArea dataOnly="0" labelOnly="1" outline="0" axis="axisValues" fieldPosition="0"/>
    </format>
    <format dxfId="345">
      <pivotArea type="all" dataOnly="0" outline="0" fieldPosition="0"/>
    </format>
    <format dxfId="344">
      <pivotArea outline="0" collapsedLevelsAreSubtotals="1" fieldPosition="0"/>
    </format>
    <format dxfId="343">
      <pivotArea field="9" type="button" dataOnly="0" labelOnly="1" outline="0" axis="axisRow" fieldPosition="0"/>
    </format>
    <format dxfId="342">
      <pivotArea dataOnly="0" labelOnly="1" grandRow="1" outline="0" fieldPosition="0"/>
    </format>
    <format dxfId="341">
      <pivotArea dataOnly="0" labelOnly="1" outline="0" axis="axisValues" fieldPosition="0"/>
    </format>
    <format dxfId="340">
      <pivotArea type="all" dataOnly="0" outline="0" fieldPosition="0"/>
    </format>
    <format dxfId="339">
      <pivotArea field="9" type="button" dataOnly="0" labelOnly="1" outline="0" axis="axisRow" fieldPosition="0"/>
    </format>
    <format dxfId="338">
      <pivotArea field="9" type="button" dataOnly="0" labelOnly="1" outline="0" axis="axisRow" fieldPosition="0"/>
    </format>
    <format dxfId="337">
      <pivotArea type="all" dataOnly="0" outline="0" fieldPosition="0"/>
    </format>
    <format dxfId="336">
      <pivotArea outline="0" collapsedLevelsAreSubtotals="1" fieldPosition="0"/>
    </format>
    <format dxfId="335">
      <pivotArea field="9" type="button" dataOnly="0" labelOnly="1" outline="0" axis="axisRow" fieldPosition="0"/>
    </format>
    <format dxfId="334">
      <pivotArea dataOnly="0" labelOnly="1" fieldPosition="0">
        <references count="1">
          <reference field="9" count="1">
            <x v="0"/>
          </reference>
        </references>
      </pivotArea>
    </format>
    <format dxfId="333">
      <pivotArea dataOnly="0" labelOnly="1" grandRow="1" outline="0" fieldPosition="0"/>
    </format>
    <format dxfId="332">
      <pivotArea dataOnly="0" labelOnly="1" outline="0" axis="axisValues" fieldPosition="0"/>
    </format>
    <format dxfId="331">
      <pivotArea type="all" dataOnly="0" outline="0" fieldPosition="0"/>
    </format>
    <format dxfId="330">
      <pivotArea outline="0" collapsedLevelsAreSubtotals="1" fieldPosition="0"/>
    </format>
    <format dxfId="329">
      <pivotArea field="9" type="button" dataOnly="0" labelOnly="1" outline="0" axis="axisRow" fieldPosition="0"/>
    </format>
    <format dxfId="328">
      <pivotArea dataOnly="0" labelOnly="1" fieldPosition="0">
        <references count="1">
          <reference field="9" count="8">
            <x v="0"/>
            <x v="1"/>
            <x v="2"/>
            <x v="3"/>
            <x v="4"/>
            <x v="5"/>
            <x v="6"/>
            <x v="7"/>
          </reference>
        </references>
      </pivotArea>
    </format>
    <format dxfId="327">
      <pivotArea dataOnly="0" labelOnly="1" grandRow="1" outline="0" fieldPosition="0"/>
    </format>
    <format dxfId="326">
      <pivotArea dataOnly="0" labelOnly="1" outline="0" axis="axisValues" fieldPosition="0"/>
    </format>
    <format dxfId="325">
      <pivotArea type="all" dataOnly="0" outline="0" fieldPosition="0"/>
    </format>
    <format dxfId="324">
      <pivotArea outline="0" collapsedLevelsAreSubtotals="1" fieldPosition="0"/>
    </format>
    <format dxfId="323">
      <pivotArea field="9" type="button" dataOnly="0" labelOnly="1" outline="0" axis="axisRow" fieldPosition="0"/>
    </format>
    <format dxfId="322">
      <pivotArea dataOnly="0" labelOnly="1" fieldPosition="0">
        <references count="1">
          <reference field="9" count="8">
            <x v="0"/>
            <x v="1"/>
            <x v="2"/>
            <x v="3"/>
            <x v="4"/>
            <x v="5"/>
            <x v="6"/>
            <x v="7"/>
          </reference>
        </references>
      </pivotArea>
    </format>
    <format dxfId="321">
      <pivotArea dataOnly="0" labelOnly="1" grandRow="1" outline="0" fieldPosition="0"/>
    </format>
    <format dxfId="320">
      <pivotArea dataOnly="0" labelOnly="1" outline="0" axis="axisValues" fieldPosition="0"/>
    </format>
    <format dxfId="319">
      <pivotArea type="all" dataOnly="0" outline="0" fieldPosition="0"/>
    </format>
    <format dxfId="318">
      <pivotArea outline="0" collapsedLevelsAreSubtotals="1" fieldPosition="0"/>
    </format>
    <format dxfId="317">
      <pivotArea field="9" type="button" dataOnly="0" labelOnly="1" outline="0" axis="axisRow" fieldPosition="0"/>
    </format>
    <format dxfId="316">
      <pivotArea dataOnly="0" labelOnly="1" fieldPosition="0">
        <references count="1">
          <reference field="9" count="8">
            <x v="0"/>
            <x v="1"/>
            <x v="2"/>
            <x v="3"/>
            <x v="4"/>
            <x v="5"/>
            <x v="6"/>
            <x v="7"/>
          </reference>
        </references>
      </pivotArea>
    </format>
    <format dxfId="315">
      <pivotArea dataOnly="0" labelOnly="1" grandRow="1" outline="0" fieldPosition="0"/>
    </format>
    <format dxfId="314">
      <pivotArea dataOnly="0" labelOnly="1" outline="0" axis="axisValues" fieldPosition="0"/>
    </format>
    <format dxfId="313">
      <pivotArea type="all" dataOnly="0" outline="0" fieldPosition="0"/>
    </format>
    <format dxfId="312">
      <pivotArea outline="0" collapsedLevelsAreSubtotals="1" fieldPosition="0"/>
    </format>
    <format dxfId="311">
      <pivotArea field="9" type="button" dataOnly="0" labelOnly="1" outline="0" axis="axisRow" fieldPosition="0"/>
    </format>
    <format dxfId="310">
      <pivotArea dataOnly="0" labelOnly="1" fieldPosition="0">
        <references count="1">
          <reference field="9" count="8">
            <x v="0"/>
            <x v="1"/>
            <x v="2"/>
            <x v="3"/>
            <x v="4"/>
            <x v="5"/>
            <x v="6"/>
            <x v="7"/>
          </reference>
        </references>
      </pivotArea>
    </format>
    <format dxfId="309">
      <pivotArea dataOnly="0" labelOnly="1" grandRow="1" outline="0" fieldPosition="0"/>
    </format>
    <format dxfId="30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D0CE365E-5AFF-4272-A985-B216CB62554B}" name="PivotTable15"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69:H70" firstHeaderRow="1" firstDataRow="1" firstDataCol="0" rowPageCount="2" colPageCount="1"/>
  <pivotFields count="50">
    <pivotField showAll="0" defaultSubtotal="0"/>
    <pivotField axis="axisPage" multipleItemSelectionAllowed="1" showAll="0" defaultSubtotal="0">
      <items count="6">
        <item h="1" x="1"/>
        <item h="1" x="2"/>
        <item h="1" x="4"/>
        <item x="3"/>
        <item x="0"/>
        <item x="5"/>
      </items>
    </pivotField>
    <pivotField showAll="0" defaultSubtotal="0"/>
    <pivotField showAll="0"/>
    <pivotField showAll="0"/>
    <pivotField showAll="0" defaultSubtotal="0"/>
    <pivotField showAll="0" defaultSubtotal="0"/>
    <pivotField axis="axisPage" multipleItemSelectionAllowed="1" showAll="0" defaultSubtotal="0">
      <items count="4">
        <item h="1" x="1"/>
        <item h="1" x="0"/>
        <item x="2"/>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1" hier="-1"/>
  </pageFields>
  <dataFields count="1">
    <dataField name="Sum of Units Proposed" fld="31" baseField="0" baseItem="0"/>
  </dataFields>
  <formats count="22">
    <format dxfId="386">
      <pivotArea type="all" dataOnly="0" outline="0" fieldPosition="0"/>
    </format>
    <format dxfId="385">
      <pivotArea type="all" dataOnly="0" outline="0" fieldPosition="0"/>
    </format>
    <format dxfId="384">
      <pivotArea type="all" dataOnly="0" outline="0" fieldPosition="0"/>
    </format>
    <format dxfId="383">
      <pivotArea type="all" dataOnly="0" outline="0" fieldPosition="0"/>
    </format>
    <format dxfId="382">
      <pivotArea type="all" dataOnly="0" outline="0" fieldPosition="0"/>
    </format>
    <format dxfId="381">
      <pivotArea type="all" dataOnly="0" outline="0" fieldPosition="0"/>
    </format>
    <format dxfId="380">
      <pivotArea type="all" dataOnly="0" outline="0" fieldPosition="0"/>
    </format>
    <format dxfId="379">
      <pivotArea type="all" dataOnly="0" outline="0" fieldPosition="0"/>
    </format>
    <format dxfId="378">
      <pivotArea type="all" dataOnly="0" outline="0" fieldPosition="0"/>
    </format>
    <format dxfId="377">
      <pivotArea type="all" dataOnly="0" outline="0" fieldPosition="0"/>
    </format>
    <format dxfId="376">
      <pivotArea type="all" dataOnly="0" outline="0" fieldPosition="0"/>
    </format>
    <format dxfId="375">
      <pivotArea outline="0" collapsedLevelsAreSubtotals="1" fieldPosition="0"/>
    </format>
    <format dxfId="374">
      <pivotArea dataOnly="0" labelOnly="1" outline="0" axis="axisValues" fieldPosition="0"/>
    </format>
    <format dxfId="373">
      <pivotArea type="all" dataOnly="0" outline="0" fieldPosition="0"/>
    </format>
    <format dxfId="372">
      <pivotArea outline="0" collapsedLevelsAreSubtotals="1" fieldPosition="0"/>
    </format>
    <format dxfId="371">
      <pivotArea dataOnly="0" labelOnly="1" outline="0" axis="axisValues" fieldPosition="0"/>
    </format>
    <format dxfId="370">
      <pivotArea type="all" dataOnly="0" outline="0" fieldPosition="0"/>
    </format>
    <format dxfId="369">
      <pivotArea outline="0" collapsedLevelsAreSubtotals="1" fieldPosition="0"/>
    </format>
    <format dxfId="368">
      <pivotArea dataOnly="0" labelOnly="1" outline="0" axis="axisValues" fieldPosition="0"/>
    </format>
    <format dxfId="367">
      <pivotArea type="all" dataOnly="0" outline="0" fieldPosition="0"/>
    </format>
    <format dxfId="366">
      <pivotArea outline="0" collapsedLevelsAreSubtotals="1" fieldPosition="0"/>
    </format>
    <format dxfId="36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A11F7986-2FA5-4ED5-ACF8-6CB7E40B81AD}" name="PivotTable72"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80:E181"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x="0"/>
        <item h="1" x="2"/>
        <item h="1" m="1" x="5"/>
        <item h="1" x="3"/>
        <item h="1" m="1" x="4"/>
      </items>
    </pivotField>
    <pivotField axis="axisPage" multipleItemSelectionAllowed="1" showAll="0" defaultSubtotal="0">
      <items count="8">
        <item h="1" x="1"/>
        <item x="2"/>
        <item h="1"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2">
    <format dxfId="408">
      <pivotArea type="all" dataOnly="0" outline="0" fieldPosition="0"/>
    </format>
    <format dxfId="407">
      <pivotArea type="all" dataOnly="0" outline="0" fieldPosition="0"/>
    </format>
    <format dxfId="406">
      <pivotArea type="all" dataOnly="0" outline="0" fieldPosition="0"/>
    </format>
    <format dxfId="405">
      <pivotArea type="all" dataOnly="0" outline="0" fieldPosition="0"/>
    </format>
    <format dxfId="404">
      <pivotArea type="all" dataOnly="0" outline="0" fieldPosition="0"/>
    </format>
    <format dxfId="403">
      <pivotArea type="all" dataOnly="0" outline="0" fieldPosition="0"/>
    </format>
    <format dxfId="402">
      <pivotArea type="all" dataOnly="0" outline="0" fieldPosition="0"/>
    </format>
    <format dxfId="401">
      <pivotArea type="all" dataOnly="0" outline="0" fieldPosition="0"/>
    </format>
    <format dxfId="400">
      <pivotArea type="all" dataOnly="0" outline="0" fieldPosition="0"/>
    </format>
    <format dxfId="399">
      <pivotArea type="all" dataOnly="0" outline="0" fieldPosition="0"/>
    </format>
    <format dxfId="398">
      <pivotArea type="all" dataOnly="0" outline="0" fieldPosition="0"/>
    </format>
    <format dxfId="397">
      <pivotArea outline="0" collapsedLevelsAreSubtotals="1" fieldPosition="0"/>
    </format>
    <format dxfId="396">
      <pivotArea dataOnly="0" labelOnly="1" outline="0" axis="axisValues" fieldPosition="0"/>
    </format>
    <format dxfId="395">
      <pivotArea type="all" dataOnly="0" outline="0" fieldPosition="0"/>
    </format>
    <format dxfId="394">
      <pivotArea outline="0" collapsedLevelsAreSubtotals="1" fieldPosition="0"/>
    </format>
    <format dxfId="393">
      <pivotArea dataOnly="0" labelOnly="1" outline="0" axis="axisValues" fieldPosition="0"/>
    </format>
    <format dxfId="392">
      <pivotArea type="all" dataOnly="0" outline="0" fieldPosition="0"/>
    </format>
    <format dxfId="391">
      <pivotArea outline="0" collapsedLevelsAreSubtotals="1" fieldPosition="0"/>
    </format>
    <format dxfId="390">
      <pivotArea dataOnly="0" labelOnly="1" outline="0" axis="axisValues" fieldPosition="0"/>
    </format>
    <format dxfId="389">
      <pivotArea type="all" dataOnly="0" outline="0" fieldPosition="0"/>
    </format>
    <format dxfId="388">
      <pivotArea outline="0" collapsedLevelsAreSubtotals="1" fieldPosition="0"/>
    </format>
    <format dxfId="38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D4ED7DB8-DEBA-4FE9-9597-2E97A73DD7D9}" name="PivotTable13"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60:E61" firstHeaderRow="1" firstDataRow="1" firstDataCol="0" rowPageCount="2" colPageCount="1"/>
  <pivotFields count="50">
    <pivotField showAll="0" defaultSubtotal="0"/>
    <pivotField axis="axisPage" multipleItemSelectionAllowed="1" showAll="0" defaultSubtotal="0">
      <items count="6">
        <item h="1" x="1"/>
        <item h="1" x="2"/>
        <item h="1" x="4"/>
        <item x="3"/>
        <item x="0"/>
        <item x="5"/>
      </items>
    </pivotField>
    <pivotField showAll="0" defaultSubtotal="0"/>
    <pivotField showAll="0"/>
    <pivotField showAll="0"/>
    <pivotField showAll="0" defaultSubtotal="0"/>
    <pivotField showAll="0" defaultSubtotal="0"/>
    <pivotField axis="axisPage" multipleItemSelectionAllowed="1" showAll="0" defaultSubtotal="0">
      <items count="4">
        <item h="1" x="1"/>
        <item x="0"/>
        <item h="1" x="2"/>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1" hier="-1"/>
  </pageFields>
  <dataFields count="1">
    <dataField name="Sum of Net Dwellings" fld="40" baseField="0" baseItem="0"/>
  </dataFields>
  <formats count="22">
    <format dxfId="430">
      <pivotArea type="all" dataOnly="0" outline="0" fieldPosition="0"/>
    </format>
    <format dxfId="429">
      <pivotArea type="all" dataOnly="0" outline="0" fieldPosition="0"/>
    </format>
    <format dxfId="428">
      <pivotArea type="all" dataOnly="0" outline="0" fieldPosition="0"/>
    </format>
    <format dxfId="427">
      <pivotArea type="all" dataOnly="0" outline="0" fieldPosition="0"/>
    </format>
    <format dxfId="426">
      <pivotArea type="all" dataOnly="0" outline="0" fieldPosition="0"/>
    </format>
    <format dxfId="425">
      <pivotArea type="all" dataOnly="0" outline="0" fieldPosition="0"/>
    </format>
    <format dxfId="424">
      <pivotArea type="all" dataOnly="0" outline="0" fieldPosition="0"/>
    </format>
    <format dxfId="423">
      <pivotArea type="all" dataOnly="0" outline="0" fieldPosition="0"/>
    </format>
    <format dxfId="422">
      <pivotArea type="all" dataOnly="0" outline="0" fieldPosition="0"/>
    </format>
    <format dxfId="421">
      <pivotArea type="all" dataOnly="0" outline="0" fieldPosition="0"/>
    </format>
    <format dxfId="420">
      <pivotArea type="all" dataOnly="0" outline="0" fieldPosition="0"/>
    </format>
    <format dxfId="419">
      <pivotArea outline="0" collapsedLevelsAreSubtotals="1" fieldPosition="0"/>
    </format>
    <format dxfId="418">
      <pivotArea dataOnly="0" labelOnly="1" outline="0" axis="axisValues" fieldPosition="0"/>
    </format>
    <format dxfId="417">
      <pivotArea type="all" dataOnly="0" outline="0" fieldPosition="0"/>
    </format>
    <format dxfId="416">
      <pivotArea outline="0" collapsedLevelsAreSubtotals="1" fieldPosition="0"/>
    </format>
    <format dxfId="415">
      <pivotArea dataOnly="0" labelOnly="1" outline="0" axis="axisValues" fieldPosition="0"/>
    </format>
    <format dxfId="414">
      <pivotArea type="all" dataOnly="0" outline="0" fieldPosition="0"/>
    </format>
    <format dxfId="413">
      <pivotArea outline="0" collapsedLevelsAreSubtotals="1" fieldPosition="0"/>
    </format>
    <format dxfId="412">
      <pivotArea dataOnly="0" labelOnly="1" outline="0" axis="axisValues" fieldPosition="0"/>
    </format>
    <format dxfId="411">
      <pivotArea type="all" dataOnly="0" outline="0" fieldPosition="0"/>
    </format>
    <format dxfId="410">
      <pivotArea outline="0" collapsedLevelsAreSubtotals="1" fieldPosition="0"/>
    </format>
    <format dxfId="40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EDBF49CA-68D0-4C27-AFF9-A988949B7C99}" name="PivotTable43"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13:H114"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h="1" x="1"/>
        <item h="1" x="0"/>
        <item x="2"/>
        <item h="1" x="3"/>
      </items>
    </pivotField>
    <pivotField axis="axisPage" multipleItemSelectionAllowed="1" showAll="0" defaultSubtotal="0">
      <items count="7">
        <item h="1" x="1"/>
        <item h="1" x="2"/>
        <item x="0"/>
        <item h="1"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2">
    <format dxfId="452">
      <pivotArea type="all" dataOnly="0" outline="0" fieldPosition="0"/>
    </format>
    <format dxfId="451">
      <pivotArea type="all" dataOnly="0" outline="0" fieldPosition="0"/>
    </format>
    <format dxfId="450">
      <pivotArea type="all" dataOnly="0" outline="0" fieldPosition="0"/>
    </format>
    <format dxfId="449">
      <pivotArea type="all" dataOnly="0" outline="0" fieldPosition="0"/>
    </format>
    <format dxfId="448">
      <pivotArea type="all" dataOnly="0" outline="0" fieldPosition="0"/>
    </format>
    <format dxfId="447">
      <pivotArea type="all" dataOnly="0" outline="0" fieldPosition="0"/>
    </format>
    <format dxfId="446">
      <pivotArea type="all" dataOnly="0" outline="0" fieldPosition="0"/>
    </format>
    <format dxfId="445">
      <pivotArea type="all" dataOnly="0" outline="0" fieldPosition="0"/>
    </format>
    <format dxfId="444">
      <pivotArea type="all" dataOnly="0" outline="0" fieldPosition="0"/>
    </format>
    <format dxfId="443">
      <pivotArea type="all" dataOnly="0" outline="0" fieldPosition="0"/>
    </format>
    <format dxfId="442">
      <pivotArea type="all" dataOnly="0" outline="0" fieldPosition="0"/>
    </format>
    <format dxfId="441">
      <pivotArea outline="0" collapsedLevelsAreSubtotals="1" fieldPosition="0"/>
    </format>
    <format dxfId="440">
      <pivotArea dataOnly="0" labelOnly="1" outline="0" axis="axisValues" fieldPosition="0"/>
    </format>
    <format dxfId="439">
      <pivotArea type="all" dataOnly="0" outline="0" fieldPosition="0"/>
    </format>
    <format dxfId="438">
      <pivotArea outline="0" collapsedLevelsAreSubtotals="1" fieldPosition="0"/>
    </format>
    <format dxfId="437">
      <pivotArea dataOnly="0" labelOnly="1" outline="0" axis="axisValues" fieldPosition="0"/>
    </format>
    <format dxfId="436">
      <pivotArea type="all" dataOnly="0" outline="0" fieldPosition="0"/>
    </format>
    <format dxfId="435">
      <pivotArea outline="0" collapsedLevelsAreSubtotals="1" fieldPosition="0"/>
    </format>
    <format dxfId="434">
      <pivotArea dataOnly="0" labelOnly="1" outline="0" axis="axisValues" fieldPosition="0"/>
    </format>
    <format dxfId="433">
      <pivotArea type="all" dataOnly="0" outline="0" fieldPosition="0"/>
    </format>
    <format dxfId="432">
      <pivotArea outline="0" collapsedLevelsAreSubtotals="1" fieldPosition="0"/>
    </format>
    <format dxfId="43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5A23E8B-A668-4DDD-914C-DCD1D067B62C}" name="PivotTable62"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53:B154"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x="1"/>
        <item h="1" x="0"/>
        <item h="1" x="2"/>
        <item h="1" m="1" x="5"/>
        <item h="1" x="3"/>
        <item h="1" m="1" x="4"/>
      </items>
    </pivotField>
    <pivotField axis="axisPage" multipleItemSelectionAllowed="1" showAll="0" defaultSubtotal="0">
      <items count="8">
        <item h="1" x="1"/>
        <item h="1" x="2"/>
        <item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2">
    <format dxfId="43">
      <pivotArea type="all" dataOnly="0" outline="0" fieldPosition="0"/>
    </format>
    <format dxfId="42">
      <pivotArea type="all" dataOnly="0" outline="0" fieldPosition="0"/>
    </format>
    <format dxfId="41">
      <pivotArea type="all" dataOnly="0" outline="0" fieldPosition="0"/>
    </format>
    <format dxfId="40">
      <pivotArea type="all" dataOnly="0" outline="0" fieldPosition="0"/>
    </format>
    <format dxfId="39">
      <pivotArea type="all" dataOnly="0" outline="0" fieldPosition="0"/>
    </format>
    <format dxfId="38">
      <pivotArea type="all" dataOnly="0" outline="0" fieldPosition="0"/>
    </format>
    <format dxfId="37">
      <pivotArea type="all" dataOnly="0" outline="0" fieldPosition="0"/>
    </format>
    <format dxfId="36">
      <pivotArea type="all" dataOnly="0" outline="0" fieldPosition="0"/>
    </format>
    <format dxfId="35">
      <pivotArea type="all" dataOnly="0" outline="0" fieldPosition="0"/>
    </format>
    <format dxfId="34">
      <pivotArea type="all" dataOnly="0" outline="0" fieldPosition="0"/>
    </format>
    <format dxfId="33">
      <pivotArea type="all" dataOnly="0" outline="0" fieldPosition="0"/>
    </format>
    <format dxfId="32">
      <pivotArea outline="0" collapsedLevelsAreSubtotals="1" fieldPosition="0"/>
    </format>
    <format dxfId="31">
      <pivotArea dataOnly="0" labelOnly="1" outline="0" axis="axisValues" fieldPosition="0"/>
    </format>
    <format dxfId="30">
      <pivotArea type="all" dataOnly="0" outline="0" fieldPosition="0"/>
    </format>
    <format dxfId="29">
      <pivotArea outline="0" collapsedLevelsAreSubtotals="1" fieldPosition="0"/>
    </format>
    <format dxfId="28">
      <pivotArea dataOnly="0" labelOnly="1" outline="0" axis="axisValues" fieldPosition="0"/>
    </format>
    <format dxfId="27">
      <pivotArea type="all" dataOnly="0" outline="0" fieldPosition="0"/>
    </format>
    <format dxfId="26">
      <pivotArea outline="0" collapsedLevelsAreSubtotals="1" fieldPosition="0"/>
    </format>
    <format dxfId="25">
      <pivotArea dataOnly="0" labelOnly="1" outline="0" axis="axisValues" fieldPosition="0"/>
    </format>
    <format dxfId="24">
      <pivotArea type="all" dataOnly="0" outline="0" fieldPosition="0"/>
    </format>
    <format dxfId="23">
      <pivotArea outline="0" collapsedLevelsAreSubtotals="1" fieldPosition="0"/>
    </format>
    <format dxfId="2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6CE50CAC-2B65-48FA-A75D-60EAB451F3CC}" name="PivotTable68"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71:E172"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x="0"/>
        <item h="1" x="2"/>
        <item h="1" m="1" x="5"/>
        <item h="1" x="3"/>
        <item h="1" m="1" x="4"/>
      </items>
    </pivotField>
    <pivotField axis="axisPage" multipleItemSelectionAllowed="1" showAll="0" defaultSubtotal="0">
      <items count="8">
        <item h="1" x="1"/>
        <item x="2"/>
        <item h="1"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2">
    <format dxfId="474">
      <pivotArea type="all" dataOnly="0" outline="0" fieldPosition="0"/>
    </format>
    <format dxfId="473">
      <pivotArea type="all" dataOnly="0" outline="0" fieldPosition="0"/>
    </format>
    <format dxfId="472">
      <pivotArea type="all" dataOnly="0" outline="0" fieldPosition="0"/>
    </format>
    <format dxfId="471">
      <pivotArea type="all" dataOnly="0" outline="0" fieldPosition="0"/>
    </format>
    <format dxfId="470">
      <pivotArea type="all" dataOnly="0" outline="0" fieldPosition="0"/>
    </format>
    <format dxfId="469">
      <pivotArea type="all" dataOnly="0" outline="0" fieldPosition="0"/>
    </format>
    <format dxfId="468">
      <pivotArea type="all" dataOnly="0" outline="0" fieldPosition="0"/>
    </format>
    <format dxfId="467">
      <pivotArea type="all" dataOnly="0" outline="0" fieldPosition="0"/>
    </format>
    <format dxfId="466">
      <pivotArea type="all" dataOnly="0" outline="0" fieldPosition="0"/>
    </format>
    <format dxfId="465">
      <pivotArea type="all" dataOnly="0" outline="0" fieldPosition="0"/>
    </format>
    <format dxfId="464">
      <pivotArea type="all" dataOnly="0" outline="0" fieldPosition="0"/>
    </format>
    <format dxfId="463">
      <pivotArea outline="0" collapsedLevelsAreSubtotals="1" fieldPosition="0"/>
    </format>
    <format dxfId="462">
      <pivotArea dataOnly="0" labelOnly="1" outline="0" axis="axisValues" fieldPosition="0"/>
    </format>
    <format dxfId="461">
      <pivotArea type="all" dataOnly="0" outline="0" fieldPosition="0"/>
    </format>
    <format dxfId="460">
      <pivotArea outline="0" collapsedLevelsAreSubtotals="1" fieldPosition="0"/>
    </format>
    <format dxfId="459">
      <pivotArea dataOnly="0" labelOnly="1" outline="0" axis="axisValues" fieldPosition="0"/>
    </format>
    <format dxfId="458">
      <pivotArea type="all" dataOnly="0" outline="0" fieldPosition="0"/>
    </format>
    <format dxfId="457">
      <pivotArea outline="0" collapsedLevelsAreSubtotals="1" fieldPosition="0"/>
    </format>
    <format dxfId="456">
      <pivotArea dataOnly="0" labelOnly="1" outline="0" axis="axisValues" fieldPosition="0"/>
    </format>
    <format dxfId="455">
      <pivotArea type="all" dataOnly="0" outline="0" fieldPosition="0"/>
    </format>
    <format dxfId="454">
      <pivotArea outline="0" collapsedLevelsAreSubtotals="1" fieldPosition="0"/>
    </format>
    <format dxfId="45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DC59D35-B201-40CB-AB0D-FD3AE99BCB02}" name="PivotTable65"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71:B172"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x="1"/>
        <item h="1" x="0"/>
        <item h="1" x="2"/>
        <item h="1" m="1" x="5"/>
        <item h="1" x="3"/>
        <item h="1" m="1" x="4"/>
      </items>
    </pivotField>
    <pivotField axis="axisPage" multipleItemSelectionAllowed="1" showAll="0" defaultSubtotal="0">
      <items count="8">
        <item h="1" x="1"/>
        <item x="2"/>
        <item h="1"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2">
    <format dxfId="496">
      <pivotArea type="all" dataOnly="0" outline="0" fieldPosition="0"/>
    </format>
    <format dxfId="495">
      <pivotArea type="all" dataOnly="0" outline="0" fieldPosition="0"/>
    </format>
    <format dxfId="494">
      <pivotArea type="all" dataOnly="0" outline="0" fieldPosition="0"/>
    </format>
    <format dxfId="493">
      <pivotArea type="all" dataOnly="0" outline="0" fieldPosition="0"/>
    </format>
    <format dxfId="492">
      <pivotArea type="all" dataOnly="0" outline="0" fieldPosition="0"/>
    </format>
    <format dxfId="491">
      <pivotArea type="all" dataOnly="0" outline="0" fieldPosition="0"/>
    </format>
    <format dxfId="490">
      <pivotArea type="all" dataOnly="0" outline="0" fieldPosition="0"/>
    </format>
    <format dxfId="489">
      <pivotArea type="all" dataOnly="0" outline="0" fieldPosition="0"/>
    </format>
    <format dxfId="488">
      <pivotArea type="all" dataOnly="0" outline="0" fieldPosition="0"/>
    </format>
    <format dxfId="487">
      <pivotArea type="all" dataOnly="0" outline="0" fieldPosition="0"/>
    </format>
    <format dxfId="486">
      <pivotArea type="all" dataOnly="0" outline="0" fieldPosition="0"/>
    </format>
    <format dxfId="485">
      <pivotArea outline="0" collapsedLevelsAreSubtotals="1" fieldPosition="0"/>
    </format>
    <format dxfId="484">
      <pivotArea dataOnly="0" labelOnly="1" outline="0" axis="axisValues" fieldPosition="0"/>
    </format>
    <format dxfId="483">
      <pivotArea type="all" dataOnly="0" outline="0" fieldPosition="0"/>
    </format>
    <format dxfId="482">
      <pivotArea outline="0" collapsedLevelsAreSubtotals="1" fieldPosition="0"/>
    </format>
    <format dxfId="481">
      <pivotArea dataOnly="0" labelOnly="1" outline="0" axis="axisValues" fieldPosition="0"/>
    </format>
    <format dxfId="480">
      <pivotArea type="all" dataOnly="0" outline="0" fieldPosition="0"/>
    </format>
    <format dxfId="479">
      <pivotArea outline="0" collapsedLevelsAreSubtotals="1" fieldPosition="0"/>
    </format>
    <format dxfId="478">
      <pivotArea dataOnly="0" labelOnly="1" outline="0" axis="axisValues" fieldPosition="0"/>
    </format>
    <format dxfId="477">
      <pivotArea type="all" dataOnly="0" outline="0" fieldPosition="0"/>
    </format>
    <format dxfId="476">
      <pivotArea outline="0" collapsedLevelsAreSubtotals="1" fieldPosition="0"/>
    </format>
    <format dxfId="47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2B76C95E-5125-4EE1-9996-6782E32783C4}" name="PivotTable48"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97:H98"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h="1" x="1"/>
        <item h="1" x="0"/>
        <item x="2"/>
        <item h="1" x="3"/>
      </items>
    </pivotField>
    <pivotField axis="axisPage" multipleItemSelectionAllowed="1" showAll="0" defaultSubtotal="0">
      <items count="7">
        <item h="1" x="1"/>
        <item x="2"/>
        <item h="1" x="0"/>
        <item h="1"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2">
    <format dxfId="518">
      <pivotArea type="all" dataOnly="0" outline="0" fieldPosition="0"/>
    </format>
    <format dxfId="517">
      <pivotArea type="all" dataOnly="0" outline="0" fieldPosition="0"/>
    </format>
    <format dxfId="516">
      <pivotArea type="all" dataOnly="0" outline="0" fieldPosition="0"/>
    </format>
    <format dxfId="515">
      <pivotArea type="all" dataOnly="0" outline="0" fieldPosition="0"/>
    </format>
    <format dxfId="514">
      <pivotArea type="all" dataOnly="0" outline="0" fieldPosition="0"/>
    </format>
    <format dxfId="513">
      <pivotArea type="all" dataOnly="0" outline="0" fieldPosition="0"/>
    </format>
    <format dxfId="512">
      <pivotArea type="all" dataOnly="0" outline="0" fieldPosition="0"/>
    </format>
    <format dxfId="511">
      <pivotArea type="all" dataOnly="0" outline="0" fieldPosition="0"/>
    </format>
    <format dxfId="510">
      <pivotArea type="all" dataOnly="0" outline="0" fieldPosition="0"/>
    </format>
    <format dxfId="509">
      <pivotArea type="all" dataOnly="0" outline="0" fieldPosition="0"/>
    </format>
    <format dxfId="508">
      <pivotArea type="all" dataOnly="0" outline="0" fieldPosition="0"/>
    </format>
    <format dxfId="507">
      <pivotArea outline="0" collapsedLevelsAreSubtotals="1" fieldPosition="0"/>
    </format>
    <format dxfId="506">
      <pivotArea dataOnly="0" labelOnly="1" outline="0" axis="axisValues" fieldPosition="0"/>
    </format>
    <format dxfId="505">
      <pivotArea type="all" dataOnly="0" outline="0" fieldPosition="0"/>
    </format>
    <format dxfId="504">
      <pivotArea outline="0" collapsedLevelsAreSubtotals="1" fieldPosition="0"/>
    </format>
    <format dxfId="503">
      <pivotArea dataOnly="0" labelOnly="1" outline="0" axis="axisValues" fieldPosition="0"/>
    </format>
    <format dxfId="502">
      <pivotArea type="all" dataOnly="0" outline="0" fieldPosition="0"/>
    </format>
    <format dxfId="501">
      <pivotArea outline="0" collapsedLevelsAreSubtotals="1" fieldPosition="0"/>
    </format>
    <format dxfId="500">
      <pivotArea dataOnly="0" labelOnly="1" outline="0" axis="axisValues" fieldPosition="0"/>
    </format>
    <format dxfId="499">
      <pivotArea type="all" dataOnly="0" outline="0" fieldPosition="0"/>
    </format>
    <format dxfId="498">
      <pivotArea outline="0" collapsedLevelsAreSubtotals="1" fieldPosition="0"/>
    </format>
    <format dxfId="49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49491F58-717A-4501-B408-71185E03F5D7}" name="PivotTable14"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60:H61" firstHeaderRow="1" firstDataRow="1" firstDataCol="0" rowPageCount="2" colPageCount="1"/>
  <pivotFields count="50">
    <pivotField showAll="0" defaultSubtotal="0"/>
    <pivotField axis="axisPage" multipleItemSelectionAllowed="1" showAll="0" defaultSubtotal="0">
      <items count="6">
        <item h="1" x="1"/>
        <item h="1" x="2"/>
        <item h="1" x="4"/>
        <item x="3"/>
        <item x="0"/>
        <item x="5"/>
      </items>
    </pivotField>
    <pivotField showAll="0" defaultSubtotal="0"/>
    <pivotField showAll="0"/>
    <pivotField showAll="0"/>
    <pivotField showAll="0" defaultSubtotal="0"/>
    <pivotField showAll="0" defaultSubtotal="0"/>
    <pivotField axis="axisPage" multipleItemSelectionAllowed="1" showAll="0" defaultSubtotal="0">
      <items count="4">
        <item h="1" x="1"/>
        <item h="1" x="0"/>
        <item x="2"/>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1" hier="-1"/>
  </pageFields>
  <dataFields count="1">
    <dataField name="Sum of Net Dwellings" fld="40" baseField="0" baseItem="0"/>
  </dataFields>
  <formats count="22">
    <format dxfId="540">
      <pivotArea type="all" dataOnly="0" outline="0" fieldPosition="0"/>
    </format>
    <format dxfId="539">
      <pivotArea type="all" dataOnly="0" outline="0" fieldPosition="0"/>
    </format>
    <format dxfId="538">
      <pivotArea type="all" dataOnly="0" outline="0" fieldPosition="0"/>
    </format>
    <format dxfId="537">
      <pivotArea type="all" dataOnly="0" outline="0" fieldPosition="0"/>
    </format>
    <format dxfId="536">
      <pivotArea type="all" dataOnly="0" outline="0" fieldPosition="0"/>
    </format>
    <format dxfId="535">
      <pivotArea type="all" dataOnly="0" outline="0" fieldPosition="0"/>
    </format>
    <format dxfId="534">
      <pivotArea type="all" dataOnly="0" outline="0" fieldPosition="0"/>
    </format>
    <format dxfId="533">
      <pivotArea type="all" dataOnly="0" outline="0" fieldPosition="0"/>
    </format>
    <format dxfId="532">
      <pivotArea type="all" dataOnly="0" outline="0" fieldPosition="0"/>
    </format>
    <format dxfId="531">
      <pivotArea type="all" dataOnly="0" outline="0" fieldPosition="0"/>
    </format>
    <format dxfId="530">
      <pivotArea type="all" dataOnly="0" outline="0" fieldPosition="0"/>
    </format>
    <format dxfId="529">
      <pivotArea outline="0" collapsedLevelsAreSubtotals="1" fieldPosition="0"/>
    </format>
    <format dxfId="528">
      <pivotArea dataOnly="0" labelOnly="1" outline="0" axis="axisValues" fieldPosition="0"/>
    </format>
    <format dxfId="527">
      <pivotArea type="all" dataOnly="0" outline="0" fieldPosition="0"/>
    </format>
    <format dxfId="526">
      <pivotArea outline="0" collapsedLevelsAreSubtotals="1" fieldPosition="0"/>
    </format>
    <format dxfId="525">
      <pivotArea dataOnly="0" labelOnly="1" outline="0" axis="axisValues" fieldPosition="0"/>
    </format>
    <format dxfId="524">
      <pivotArea type="all" dataOnly="0" outline="0" fieldPosition="0"/>
    </format>
    <format dxfId="523">
      <pivotArea outline="0" collapsedLevelsAreSubtotals="1" fieldPosition="0"/>
    </format>
    <format dxfId="522">
      <pivotArea dataOnly="0" labelOnly="1" outline="0" axis="axisValues" fieldPosition="0"/>
    </format>
    <format dxfId="521">
      <pivotArea type="all" dataOnly="0" outline="0" fieldPosition="0"/>
    </format>
    <format dxfId="520">
      <pivotArea outline="0" collapsedLevelsAreSubtotals="1" fieldPosition="0"/>
    </format>
    <format dxfId="51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EA0BAB3-11B7-47C8-823F-DD63E7214B92}" name="PivotTable20"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87:B88" firstHeaderRow="1" firstDataRow="1" firstDataCol="0" rowPageCount="2" colPageCount="1"/>
  <pivotFields count="50">
    <pivotField showAll="0" defaultSubtotal="0"/>
    <pivotField axis="axisPage" multipleItemSelectionAllowed="1" showAll="0" defaultSubtotal="0">
      <items count="6">
        <item x="1"/>
        <item x="2"/>
        <item x="4"/>
        <item h="1" x="3"/>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4">
        <item x="1"/>
        <item h="1" x="0"/>
        <item h="1" x="2"/>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1" hier="-1"/>
  </pageFields>
  <dataFields count="1">
    <dataField name="Sum of Units Proposed" fld="31" baseField="0" baseItem="0"/>
  </dataFields>
  <formats count="22">
    <format dxfId="562">
      <pivotArea type="all" dataOnly="0" outline="0" fieldPosition="0"/>
    </format>
    <format dxfId="561">
      <pivotArea type="all" dataOnly="0" outline="0" fieldPosition="0"/>
    </format>
    <format dxfId="560">
      <pivotArea type="all" dataOnly="0" outline="0" fieldPosition="0"/>
    </format>
    <format dxfId="559">
      <pivotArea type="all" dataOnly="0" outline="0" fieldPosition="0"/>
    </format>
    <format dxfId="558">
      <pivotArea type="all" dataOnly="0" outline="0" fieldPosition="0"/>
    </format>
    <format dxfId="557">
      <pivotArea type="all" dataOnly="0" outline="0" fieldPosition="0"/>
    </format>
    <format dxfId="556">
      <pivotArea type="all" dataOnly="0" outline="0" fieldPosition="0"/>
    </format>
    <format dxfId="555">
      <pivotArea type="all" dataOnly="0" outline="0" fieldPosition="0"/>
    </format>
    <format dxfId="554">
      <pivotArea type="all" dataOnly="0" outline="0" fieldPosition="0"/>
    </format>
    <format dxfId="553">
      <pivotArea type="all" dataOnly="0" outline="0" fieldPosition="0"/>
    </format>
    <format dxfId="552">
      <pivotArea type="all" dataOnly="0" outline="0" fieldPosition="0"/>
    </format>
    <format dxfId="551">
      <pivotArea outline="0" collapsedLevelsAreSubtotals="1" fieldPosition="0"/>
    </format>
    <format dxfId="550">
      <pivotArea dataOnly="0" labelOnly="1" outline="0" axis="axisValues" fieldPosition="0"/>
    </format>
    <format dxfId="549">
      <pivotArea type="all" dataOnly="0" outline="0" fieldPosition="0"/>
    </format>
    <format dxfId="548">
      <pivotArea outline="0" collapsedLevelsAreSubtotals="1" fieldPosition="0"/>
    </format>
    <format dxfId="547">
      <pivotArea dataOnly="0" labelOnly="1" outline="0" axis="axisValues" fieldPosition="0"/>
    </format>
    <format dxfId="546">
      <pivotArea type="all" dataOnly="0" outline="0" fieldPosition="0"/>
    </format>
    <format dxfId="545">
      <pivotArea outline="0" collapsedLevelsAreSubtotals="1" fieldPosition="0"/>
    </format>
    <format dxfId="544">
      <pivotArea dataOnly="0" labelOnly="1" outline="0" axis="axisValues" fieldPosition="0"/>
    </format>
    <format dxfId="543">
      <pivotArea type="all" dataOnly="0" outline="0" fieldPosition="0"/>
    </format>
    <format dxfId="542">
      <pivotArea outline="0" collapsedLevelsAreSubtotals="1" fieldPosition="0"/>
    </format>
    <format dxfId="54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692F7E51-C6FF-41FE-9E6B-66DE6432127A}" name="PivotTable27"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220:H221" firstHeaderRow="1" firstDataRow="1" firstDataCol="0" rowPageCount="3" colPageCount="1"/>
  <pivotFields count="50">
    <pivotField showAll="0" defaultSubtotal="0"/>
    <pivotField axis="axisPage" multipleItemSelectionAllowed="1" showAll="0" defaultSubtotal="0">
      <items count="6">
        <item x="1"/>
        <item x="2"/>
        <item x="4"/>
        <item h="1" x="3"/>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h="1" x="0"/>
        <item x="2"/>
        <item h="1" m="1" x="5"/>
        <item h="1" x="3"/>
        <item h="1" m="1" x="4"/>
      </items>
    </pivotField>
    <pivotField axis="axisPage" multipleItemSelectionAllowed="1" showAll="0" defaultSubtotal="0">
      <items count="8">
        <item x="1"/>
        <item x="2"/>
        <item x="0"/>
        <item m="1" x="7"/>
        <item x="3"/>
        <item x="4"/>
        <item m="1" x="6"/>
        <item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2">
    <format dxfId="584">
      <pivotArea type="all" dataOnly="0" outline="0" fieldPosition="0"/>
    </format>
    <format dxfId="583">
      <pivotArea type="all" dataOnly="0" outline="0" fieldPosition="0"/>
    </format>
    <format dxfId="582">
      <pivotArea type="all" dataOnly="0" outline="0" fieldPosition="0"/>
    </format>
    <format dxfId="581">
      <pivotArea type="all" dataOnly="0" outline="0" fieldPosition="0"/>
    </format>
    <format dxfId="580">
      <pivotArea type="all" dataOnly="0" outline="0" fieldPosition="0"/>
    </format>
    <format dxfId="579">
      <pivotArea type="all" dataOnly="0" outline="0" fieldPosition="0"/>
    </format>
    <format dxfId="578">
      <pivotArea type="all" dataOnly="0" outline="0" fieldPosition="0"/>
    </format>
    <format dxfId="577">
      <pivotArea type="all" dataOnly="0" outline="0" fieldPosition="0"/>
    </format>
    <format dxfId="576">
      <pivotArea type="all" dataOnly="0" outline="0" fieldPosition="0"/>
    </format>
    <format dxfId="575">
      <pivotArea type="all" dataOnly="0" outline="0" fieldPosition="0"/>
    </format>
    <format dxfId="574">
      <pivotArea type="all" dataOnly="0" outline="0" fieldPosition="0"/>
    </format>
    <format dxfId="573">
      <pivotArea outline="0" collapsedLevelsAreSubtotals="1" fieldPosition="0"/>
    </format>
    <format dxfId="572">
      <pivotArea dataOnly="0" labelOnly="1" outline="0" axis="axisValues" fieldPosition="0"/>
    </format>
    <format dxfId="571">
      <pivotArea type="all" dataOnly="0" outline="0" fieldPosition="0"/>
    </format>
    <format dxfId="570">
      <pivotArea outline="0" collapsedLevelsAreSubtotals="1" fieldPosition="0"/>
    </format>
    <format dxfId="569">
      <pivotArea dataOnly="0" labelOnly="1" outline="0" axis="axisValues" fieldPosition="0"/>
    </format>
    <format dxfId="568">
      <pivotArea type="all" dataOnly="0" outline="0" fieldPosition="0"/>
    </format>
    <format dxfId="567">
      <pivotArea outline="0" collapsedLevelsAreSubtotals="1" fieldPosition="0"/>
    </format>
    <format dxfId="566">
      <pivotArea dataOnly="0" labelOnly="1" outline="0" axis="axisValues" fieldPosition="0"/>
    </format>
    <format dxfId="565">
      <pivotArea type="all" dataOnly="0" outline="0" fieldPosition="0"/>
    </format>
    <format dxfId="564">
      <pivotArea outline="0" collapsedLevelsAreSubtotals="1" fieldPosition="0"/>
    </format>
    <format dxfId="56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2A067F2B-E081-4002-8AC5-35476F1426BA}" name="PivotTable45"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13:B114"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x="1"/>
        <item h="1" x="0"/>
        <item h="1" x="2"/>
        <item h="1" x="3"/>
      </items>
    </pivotField>
    <pivotField axis="axisPage" multipleItemSelectionAllowed="1" showAll="0" defaultSubtotal="0">
      <items count="7">
        <item h="1" x="1"/>
        <item h="1" x="2"/>
        <item x="0"/>
        <item h="1"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2">
    <format dxfId="606">
      <pivotArea type="all" dataOnly="0" outline="0" fieldPosition="0"/>
    </format>
    <format dxfId="605">
      <pivotArea type="all" dataOnly="0" outline="0" fieldPosition="0"/>
    </format>
    <format dxfId="604">
      <pivotArea type="all" dataOnly="0" outline="0" fieldPosition="0"/>
    </format>
    <format dxfId="603">
      <pivotArea type="all" dataOnly="0" outline="0" fieldPosition="0"/>
    </format>
    <format dxfId="602">
      <pivotArea type="all" dataOnly="0" outline="0" fieldPosition="0"/>
    </format>
    <format dxfId="601">
      <pivotArea type="all" dataOnly="0" outline="0" fieldPosition="0"/>
    </format>
    <format dxfId="600">
      <pivotArea type="all" dataOnly="0" outline="0" fieldPosition="0"/>
    </format>
    <format dxfId="599">
      <pivotArea type="all" dataOnly="0" outline="0" fieldPosition="0"/>
    </format>
    <format dxfId="598">
      <pivotArea type="all" dataOnly="0" outline="0" fieldPosition="0"/>
    </format>
    <format dxfId="597">
      <pivotArea type="all" dataOnly="0" outline="0" fieldPosition="0"/>
    </format>
    <format dxfId="596">
      <pivotArea type="all" dataOnly="0" outline="0" fieldPosition="0"/>
    </format>
    <format dxfId="595">
      <pivotArea outline="0" collapsedLevelsAreSubtotals="1" fieldPosition="0"/>
    </format>
    <format dxfId="594">
      <pivotArea dataOnly="0" labelOnly="1" outline="0" axis="axisValues" fieldPosition="0"/>
    </format>
    <format dxfId="593">
      <pivotArea type="all" dataOnly="0" outline="0" fieldPosition="0"/>
    </format>
    <format dxfId="592">
      <pivotArea outline="0" collapsedLevelsAreSubtotals="1" fieldPosition="0"/>
    </format>
    <format dxfId="591">
      <pivotArea dataOnly="0" labelOnly="1" outline="0" axis="axisValues" fieldPosition="0"/>
    </format>
    <format dxfId="590">
      <pivotArea type="all" dataOnly="0" outline="0" fieldPosition="0"/>
    </format>
    <format dxfId="589">
      <pivotArea outline="0" collapsedLevelsAreSubtotals="1" fieldPosition="0"/>
    </format>
    <format dxfId="588">
      <pivotArea dataOnly="0" labelOnly="1" outline="0" axis="axisValues" fieldPosition="0"/>
    </format>
    <format dxfId="587">
      <pivotArea type="all" dataOnly="0" outline="0" fieldPosition="0"/>
    </format>
    <format dxfId="586">
      <pivotArea outline="0" collapsedLevelsAreSubtotals="1" fieldPosition="0"/>
    </format>
    <format dxfId="58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4E288155-55A8-4489-B649-F7DFB1E144BA}" name="PivotTable56"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31:E132"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h="1" x="1"/>
        <item x="0"/>
        <item h="1" x="2"/>
        <item h="1" x="3"/>
      </items>
    </pivotField>
    <pivotField axis="axisPage" multipleItemSelectionAllowed="1" showAll="0" defaultSubtotal="0">
      <items count="7">
        <item x="1"/>
        <item h="1" x="2"/>
        <item h="1" x="0"/>
        <item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2">
    <format dxfId="628">
      <pivotArea type="all" dataOnly="0" outline="0" fieldPosition="0"/>
    </format>
    <format dxfId="627">
      <pivotArea type="all" dataOnly="0" outline="0" fieldPosition="0"/>
    </format>
    <format dxfId="626">
      <pivotArea type="all" dataOnly="0" outline="0" fieldPosition="0"/>
    </format>
    <format dxfId="625">
      <pivotArea type="all" dataOnly="0" outline="0" fieldPosition="0"/>
    </format>
    <format dxfId="624">
      <pivotArea type="all" dataOnly="0" outline="0" fieldPosition="0"/>
    </format>
    <format dxfId="623">
      <pivotArea type="all" dataOnly="0" outline="0" fieldPosition="0"/>
    </format>
    <format dxfId="622">
      <pivotArea type="all" dataOnly="0" outline="0" fieldPosition="0"/>
    </format>
    <format dxfId="621">
      <pivotArea type="all" dataOnly="0" outline="0" fieldPosition="0"/>
    </format>
    <format dxfId="620">
      <pivotArea type="all" dataOnly="0" outline="0" fieldPosition="0"/>
    </format>
    <format dxfId="619">
      <pivotArea type="all" dataOnly="0" outline="0" fieldPosition="0"/>
    </format>
    <format dxfId="618">
      <pivotArea type="all" dataOnly="0" outline="0" fieldPosition="0"/>
    </format>
    <format dxfId="617">
      <pivotArea outline="0" collapsedLevelsAreSubtotals="1" fieldPosition="0"/>
    </format>
    <format dxfId="616">
      <pivotArea dataOnly="0" labelOnly="1" outline="0" axis="axisValues" fieldPosition="0"/>
    </format>
    <format dxfId="615">
      <pivotArea type="all" dataOnly="0" outline="0" fieldPosition="0"/>
    </format>
    <format dxfId="614">
      <pivotArea outline="0" collapsedLevelsAreSubtotals="1" fieldPosition="0"/>
    </format>
    <format dxfId="613">
      <pivotArea dataOnly="0" labelOnly="1" outline="0" axis="axisValues" fieldPosition="0"/>
    </format>
    <format dxfId="612">
      <pivotArea type="all" dataOnly="0" outline="0" fieldPosition="0"/>
    </format>
    <format dxfId="611">
      <pivotArea outline="0" collapsedLevelsAreSubtotals="1" fieldPosition="0"/>
    </format>
    <format dxfId="610">
      <pivotArea dataOnly="0" labelOnly="1" outline="0" axis="axisValues" fieldPosition="0"/>
    </format>
    <format dxfId="609">
      <pivotArea type="all" dataOnly="0" outline="0" fieldPosition="0"/>
    </format>
    <format dxfId="608">
      <pivotArea outline="0" collapsedLevelsAreSubtotals="1" fieldPosition="0"/>
    </format>
    <format dxfId="60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D15EAC93-63A5-4AED-9332-64C2C4DC3E11}" name="PivotTable71"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90:B191"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x="1"/>
        <item h="1" x="0"/>
        <item h="1" x="2"/>
        <item h="1" m="1" x="5"/>
        <item h="1" x="3"/>
        <item h="1" m="1" x="4"/>
      </items>
    </pivotField>
    <pivotField axis="axisPage" multipleItemSelectionAllowed="1" showAll="0" defaultSubtotal="0">
      <items count="8">
        <item x="1"/>
        <item h="1" x="2"/>
        <item h="1"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2">
    <format dxfId="650">
      <pivotArea type="all" dataOnly="0" outline="0" fieldPosition="0"/>
    </format>
    <format dxfId="649">
      <pivotArea type="all" dataOnly="0" outline="0" fieldPosition="0"/>
    </format>
    <format dxfId="648">
      <pivotArea type="all" dataOnly="0" outline="0" fieldPosition="0"/>
    </format>
    <format dxfId="647">
      <pivotArea type="all" dataOnly="0" outline="0" fieldPosition="0"/>
    </format>
    <format dxfId="646">
      <pivotArea type="all" dataOnly="0" outline="0" fieldPosition="0"/>
    </format>
    <format dxfId="645">
      <pivotArea type="all" dataOnly="0" outline="0" fieldPosition="0"/>
    </format>
    <format dxfId="644">
      <pivotArea type="all" dataOnly="0" outline="0" fieldPosition="0"/>
    </format>
    <format dxfId="643">
      <pivotArea type="all" dataOnly="0" outline="0" fieldPosition="0"/>
    </format>
    <format dxfId="642">
      <pivotArea type="all" dataOnly="0" outline="0" fieldPosition="0"/>
    </format>
    <format dxfId="641">
      <pivotArea type="all" dataOnly="0" outline="0" fieldPosition="0"/>
    </format>
    <format dxfId="640">
      <pivotArea type="all" dataOnly="0" outline="0" fieldPosition="0"/>
    </format>
    <format dxfId="639">
      <pivotArea outline="0" collapsedLevelsAreSubtotals="1" fieldPosition="0"/>
    </format>
    <format dxfId="638">
      <pivotArea dataOnly="0" labelOnly="1" outline="0" axis="axisValues" fieldPosition="0"/>
    </format>
    <format dxfId="637">
      <pivotArea type="all" dataOnly="0" outline="0" fieldPosition="0"/>
    </format>
    <format dxfId="636">
      <pivotArea outline="0" collapsedLevelsAreSubtotals="1" fieldPosition="0"/>
    </format>
    <format dxfId="635">
      <pivotArea dataOnly="0" labelOnly="1" outline="0" axis="axisValues" fieldPosition="0"/>
    </format>
    <format dxfId="634">
      <pivotArea type="all" dataOnly="0" outline="0" fieldPosition="0"/>
    </format>
    <format dxfId="633">
      <pivotArea outline="0" collapsedLevelsAreSubtotals="1" fieldPosition="0"/>
    </format>
    <format dxfId="632">
      <pivotArea dataOnly="0" labelOnly="1" outline="0" axis="axisValues" fieldPosition="0"/>
    </format>
    <format dxfId="631">
      <pivotArea type="all" dataOnly="0" outline="0" fieldPosition="0"/>
    </format>
    <format dxfId="630">
      <pivotArea outline="0" collapsedLevelsAreSubtotals="1" fieldPosition="0"/>
    </format>
    <format dxfId="62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D0745B0E-0270-4E2A-9C06-CF2BB7F48D14}" name="PivotTable22"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20:B221" firstHeaderRow="1" firstDataRow="1" firstDataCol="0" rowPageCount="3" colPageCount="1"/>
  <pivotFields count="50">
    <pivotField showAll="0" defaultSubtotal="0"/>
    <pivotField axis="axisPage" multipleItemSelectionAllowed="1" showAll="0" defaultSubtotal="0">
      <items count="6">
        <item x="1"/>
        <item x="2"/>
        <item x="4"/>
        <item h="1" x="3"/>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x="1"/>
        <item h="1" x="0"/>
        <item h="1" x="2"/>
        <item h="1" m="1" x="5"/>
        <item h="1" x="3"/>
        <item h="1" m="1" x="4"/>
      </items>
    </pivotField>
    <pivotField axis="axisPage" multipleItemSelectionAllowed="1" showAll="0" defaultSubtotal="0">
      <items count="8">
        <item x="1"/>
        <item x="2"/>
        <item x="0"/>
        <item m="1" x="7"/>
        <item x="3"/>
        <item x="4"/>
        <item m="1" x="6"/>
        <item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2">
    <format dxfId="672">
      <pivotArea type="all" dataOnly="0" outline="0" fieldPosition="0"/>
    </format>
    <format dxfId="671">
      <pivotArea type="all" dataOnly="0" outline="0" fieldPosition="0"/>
    </format>
    <format dxfId="670">
      <pivotArea type="all" dataOnly="0" outline="0" fieldPosition="0"/>
    </format>
    <format dxfId="669">
      <pivotArea type="all" dataOnly="0" outline="0" fieldPosition="0"/>
    </format>
    <format dxfId="668">
      <pivotArea type="all" dataOnly="0" outline="0" fieldPosition="0"/>
    </format>
    <format dxfId="667">
      <pivotArea type="all" dataOnly="0" outline="0" fieldPosition="0"/>
    </format>
    <format dxfId="666">
      <pivotArea type="all" dataOnly="0" outline="0" fieldPosition="0"/>
    </format>
    <format dxfId="665">
      <pivotArea type="all" dataOnly="0" outline="0" fieldPosition="0"/>
    </format>
    <format dxfId="664">
      <pivotArea type="all" dataOnly="0" outline="0" fieldPosition="0"/>
    </format>
    <format dxfId="663">
      <pivotArea type="all" dataOnly="0" outline="0" fieldPosition="0"/>
    </format>
    <format dxfId="662">
      <pivotArea type="all" dataOnly="0" outline="0" fieldPosition="0"/>
    </format>
    <format dxfId="661">
      <pivotArea outline="0" collapsedLevelsAreSubtotals="1" fieldPosition="0"/>
    </format>
    <format dxfId="660">
      <pivotArea dataOnly="0" labelOnly="1" outline="0" axis="axisValues" fieldPosition="0"/>
    </format>
    <format dxfId="659">
      <pivotArea type="all" dataOnly="0" outline="0" fieldPosition="0"/>
    </format>
    <format dxfId="658">
      <pivotArea outline="0" collapsedLevelsAreSubtotals="1" fieldPosition="0"/>
    </format>
    <format dxfId="657">
      <pivotArea dataOnly="0" labelOnly="1" outline="0" axis="axisValues" fieldPosition="0"/>
    </format>
    <format dxfId="656">
      <pivotArea type="all" dataOnly="0" outline="0" fieldPosition="0"/>
    </format>
    <format dxfId="655">
      <pivotArea outline="0" collapsedLevelsAreSubtotals="1" fieldPosition="0"/>
    </format>
    <format dxfId="654">
      <pivotArea dataOnly="0" labelOnly="1" outline="0" axis="axisValues" fieldPosition="0"/>
    </format>
    <format dxfId="653">
      <pivotArea type="all" dataOnly="0" outline="0" fieldPosition="0"/>
    </format>
    <format dxfId="652">
      <pivotArea outline="0" collapsedLevelsAreSubtotals="1" fieldPosition="0"/>
    </format>
    <format dxfId="65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9583A25-5328-43BE-A13C-6BE54D9ED06B}" name="PivotTable21"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78:B79" firstHeaderRow="1" firstDataRow="1" firstDataCol="0" rowPageCount="2" colPageCount="1"/>
  <pivotFields count="50">
    <pivotField showAll="0" defaultSubtotal="0"/>
    <pivotField axis="axisPage" multipleItemSelectionAllowed="1" showAll="0" defaultSubtotal="0">
      <items count="6">
        <item x="1"/>
        <item x="2"/>
        <item x="4"/>
        <item h="1" x="3"/>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4">
        <item x="1"/>
        <item h="1" x="0"/>
        <item h="1" x="2"/>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1" hier="-1"/>
  </pageFields>
  <dataFields count="1">
    <dataField name="Sum of Net Dwellings" fld="40" baseField="0" baseItem="0"/>
  </dataFields>
  <formats count="22">
    <format dxfId="65">
      <pivotArea type="all" dataOnly="0" outline="0" fieldPosition="0"/>
    </format>
    <format dxfId="64">
      <pivotArea type="all" dataOnly="0" outline="0" fieldPosition="0"/>
    </format>
    <format dxfId="63">
      <pivotArea type="all" dataOnly="0" outline="0" fieldPosition="0"/>
    </format>
    <format dxfId="62">
      <pivotArea type="all" dataOnly="0" outline="0" fieldPosition="0"/>
    </format>
    <format dxfId="61">
      <pivotArea type="all" dataOnly="0" outline="0" fieldPosition="0"/>
    </format>
    <format dxfId="60">
      <pivotArea type="all" dataOnly="0" outline="0" fieldPosition="0"/>
    </format>
    <format dxfId="59">
      <pivotArea type="all" dataOnly="0" outline="0" fieldPosition="0"/>
    </format>
    <format dxfId="58">
      <pivotArea type="all" dataOnly="0" outline="0" fieldPosition="0"/>
    </format>
    <format dxfId="57">
      <pivotArea type="all" dataOnly="0" outline="0" fieldPosition="0"/>
    </format>
    <format dxfId="56">
      <pivotArea type="all" dataOnly="0" outline="0" fieldPosition="0"/>
    </format>
    <format dxfId="55">
      <pivotArea type="all" dataOnly="0" outline="0" fieldPosition="0"/>
    </format>
    <format dxfId="54">
      <pivotArea outline="0" collapsedLevelsAreSubtotals="1" fieldPosition="0"/>
    </format>
    <format dxfId="53">
      <pivotArea dataOnly="0" labelOnly="1" outline="0" axis="axisValues" fieldPosition="0"/>
    </format>
    <format dxfId="52">
      <pivotArea type="all" dataOnly="0" outline="0" fieldPosition="0"/>
    </format>
    <format dxfId="51">
      <pivotArea outline="0" collapsedLevelsAreSubtotals="1" fieldPosition="0"/>
    </format>
    <format dxfId="50">
      <pivotArea dataOnly="0" labelOnly="1" outline="0" axis="axisValues" fieldPosition="0"/>
    </format>
    <format dxfId="49">
      <pivotArea type="all" dataOnly="0" outline="0" fieldPosition="0"/>
    </format>
    <format dxfId="48">
      <pivotArea outline="0" collapsedLevelsAreSubtotals="1" fieldPosition="0"/>
    </format>
    <format dxfId="47">
      <pivotArea dataOnly="0" labelOnly="1" outline="0" axis="axisValues" fieldPosition="0"/>
    </format>
    <format dxfId="46">
      <pivotArea type="all" dataOnly="0" outline="0" fieldPosition="0"/>
    </format>
    <format dxfId="45">
      <pivotArea outline="0" collapsedLevelsAreSubtotals="1" fieldPosition="0"/>
    </format>
    <format dxfId="4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EDAB1511-CE91-46DE-9642-4FFB405E86F5}" name="PivotTable44"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05:B106"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x="1"/>
        <item h="1" x="0"/>
        <item h="1" x="2"/>
        <item h="1" x="3"/>
      </items>
    </pivotField>
    <pivotField axis="axisPage" multipleItemSelectionAllowed="1" showAll="0" defaultSubtotal="0">
      <items count="7">
        <item x="1"/>
        <item h="1" x="2"/>
        <item h="1" x="0"/>
        <item h="1"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2">
    <format dxfId="694">
      <pivotArea type="all" dataOnly="0" outline="0" fieldPosition="0"/>
    </format>
    <format dxfId="693">
      <pivotArea type="all" dataOnly="0" outline="0" fieldPosition="0"/>
    </format>
    <format dxfId="692">
      <pivotArea type="all" dataOnly="0" outline="0" fieldPosition="0"/>
    </format>
    <format dxfId="691">
      <pivotArea type="all" dataOnly="0" outline="0" fieldPosition="0"/>
    </format>
    <format dxfId="690">
      <pivotArea type="all" dataOnly="0" outline="0" fieldPosition="0"/>
    </format>
    <format dxfId="689">
      <pivotArea type="all" dataOnly="0" outline="0" fieldPosition="0"/>
    </format>
    <format dxfId="688">
      <pivotArea type="all" dataOnly="0" outline="0" fieldPosition="0"/>
    </format>
    <format dxfId="687">
      <pivotArea type="all" dataOnly="0" outline="0" fieldPosition="0"/>
    </format>
    <format dxfId="686">
      <pivotArea type="all" dataOnly="0" outline="0" fieldPosition="0"/>
    </format>
    <format dxfId="685">
      <pivotArea type="all" dataOnly="0" outline="0" fieldPosition="0"/>
    </format>
    <format dxfId="684">
      <pivotArea type="all" dataOnly="0" outline="0" fieldPosition="0"/>
    </format>
    <format dxfId="683">
      <pivotArea outline="0" collapsedLevelsAreSubtotals="1" fieldPosition="0"/>
    </format>
    <format dxfId="682">
      <pivotArea dataOnly="0" labelOnly="1" outline="0" axis="axisValues" fieldPosition="0"/>
    </format>
    <format dxfId="681">
      <pivotArea type="all" dataOnly="0" outline="0" fieldPosition="0"/>
    </format>
    <format dxfId="680">
      <pivotArea outline="0" collapsedLevelsAreSubtotals="1" fieldPosition="0"/>
    </format>
    <format dxfId="679">
      <pivotArea dataOnly="0" labelOnly="1" outline="0" axis="axisValues" fieldPosition="0"/>
    </format>
    <format dxfId="678">
      <pivotArea type="all" dataOnly="0" outline="0" fieldPosition="0"/>
    </format>
    <format dxfId="677">
      <pivotArea outline="0" collapsedLevelsAreSubtotals="1" fieldPosition="0"/>
    </format>
    <format dxfId="676">
      <pivotArea dataOnly="0" labelOnly="1" outline="0" axis="axisValues" fieldPosition="0"/>
    </format>
    <format dxfId="675">
      <pivotArea type="all" dataOnly="0" outline="0" fieldPosition="0"/>
    </format>
    <format dxfId="674">
      <pivotArea outline="0" collapsedLevelsAreSubtotals="1" fieldPosition="0"/>
    </format>
    <format dxfId="67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2DBEB8B7-B0FC-487D-B346-1D96B3392107}" name="PivotTable76"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71:H172"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h="1" x="0"/>
        <item x="2"/>
        <item h="1" m="1" x="5"/>
        <item h="1" x="3"/>
        <item h="1" m="1" x="4"/>
      </items>
    </pivotField>
    <pivotField axis="axisPage" multipleItemSelectionAllowed="1" showAll="0" defaultSubtotal="0">
      <items count="8">
        <item h="1" x="1"/>
        <item x="2"/>
        <item h="1"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2">
    <format dxfId="716">
      <pivotArea type="all" dataOnly="0" outline="0" fieldPosition="0"/>
    </format>
    <format dxfId="715">
      <pivotArea type="all" dataOnly="0" outline="0" fieldPosition="0"/>
    </format>
    <format dxfId="714">
      <pivotArea type="all" dataOnly="0" outline="0" fieldPosition="0"/>
    </format>
    <format dxfId="713">
      <pivotArea type="all" dataOnly="0" outline="0" fieldPosition="0"/>
    </format>
    <format dxfId="712">
      <pivotArea type="all" dataOnly="0" outline="0" fieldPosition="0"/>
    </format>
    <format dxfId="711">
      <pivotArea type="all" dataOnly="0" outline="0" fieldPosition="0"/>
    </format>
    <format dxfId="710">
      <pivotArea type="all" dataOnly="0" outline="0" fieldPosition="0"/>
    </format>
    <format dxfId="709">
      <pivotArea type="all" dataOnly="0" outline="0" fieldPosition="0"/>
    </format>
    <format dxfId="708">
      <pivotArea type="all" dataOnly="0" outline="0" fieldPosition="0"/>
    </format>
    <format dxfId="707">
      <pivotArea type="all" dataOnly="0" outline="0" fieldPosition="0"/>
    </format>
    <format dxfId="706">
      <pivotArea type="all" dataOnly="0" outline="0" fieldPosition="0"/>
    </format>
    <format dxfId="705">
      <pivotArea outline="0" collapsedLevelsAreSubtotals="1" fieldPosition="0"/>
    </format>
    <format dxfId="704">
      <pivotArea dataOnly="0" labelOnly="1" outline="0" axis="axisValues" fieldPosition="0"/>
    </format>
    <format dxfId="703">
      <pivotArea type="all" dataOnly="0" outline="0" fieldPosition="0"/>
    </format>
    <format dxfId="702">
      <pivotArea outline="0" collapsedLevelsAreSubtotals="1" fieldPosition="0"/>
    </format>
    <format dxfId="701">
      <pivotArea dataOnly="0" labelOnly="1" outline="0" axis="axisValues" fieldPosition="0"/>
    </format>
    <format dxfId="700">
      <pivotArea type="all" dataOnly="0" outline="0" fieldPosition="0"/>
    </format>
    <format dxfId="699">
      <pivotArea outline="0" collapsedLevelsAreSubtotals="1" fieldPosition="0"/>
    </format>
    <format dxfId="698">
      <pivotArea dataOnly="0" labelOnly="1" outline="0" axis="axisValues" fieldPosition="0"/>
    </format>
    <format dxfId="697">
      <pivotArea type="all" dataOnly="0" outline="0" fieldPosition="0"/>
    </format>
    <format dxfId="696">
      <pivotArea outline="0" collapsedLevelsAreSubtotals="1" fieldPosition="0"/>
    </format>
    <format dxfId="69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172EC6D4-FB74-4677-B85F-AECE709723FF}" name="PivotTable47"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39:B140"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x="1"/>
        <item h="1" x="0"/>
        <item h="1" x="2"/>
        <item h="1" x="3"/>
      </items>
    </pivotField>
    <pivotField axis="axisPage" multipleItemSelectionAllowed="1" showAll="0" defaultSubtotal="0">
      <items count="7">
        <item h="1" x="1"/>
        <item h="1" x="2"/>
        <item x="0"/>
        <item h="1"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2">
    <format dxfId="738">
      <pivotArea type="all" dataOnly="0" outline="0" fieldPosition="0"/>
    </format>
    <format dxfId="737">
      <pivotArea type="all" dataOnly="0" outline="0" fieldPosition="0"/>
    </format>
    <format dxfId="736">
      <pivotArea type="all" dataOnly="0" outline="0" fieldPosition="0"/>
    </format>
    <format dxfId="735">
      <pivotArea type="all" dataOnly="0" outline="0" fieldPosition="0"/>
    </format>
    <format dxfId="734">
      <pivotArea type="all" dataOnly="0" outline="0" fieldPosition="0"/>
    </format>
    <format dxfId="733">
      <pivotArea type="all" dataOnly="0" outline="0" fieldPosition="0"/>
    </format>
    <format dxfId="732">
      <pivotArea type="all" dataOnly="0" outline="0" fieldPosition="0"/>
    </format>
    <format dxfId="731">
      <pivotArea type="all" dataOnly="0" outline="0" fieldPosition="0"/>
    </format>
    <format dxfId="730">
      <pivotArea type="all" dataOnly="0" outline="0" fieldPosition="0"/>
    </format>
    <format dxfId="729">
      <pivotArea type="all" dataOnly="0" outline="0" fieldPosition="0"/>
    </format>
    <format dxfId="728">
      <pivotArea type="all" dataOnly="0" outline="0" fieldPosition="0"/>
    </format>
    <format dxfId="727">
      <pivotArea outline="0" collapsedLevelsAreSubtotals="1" fieldPosition="0"/>
    </format>
    <format dxfId="726">
      <pivotArea dataOnly="0" labelOnly="1" outline="0" axis="axisValues" fieldPosition="0"/>
    </format>
    <format dxfId="725">
      <pivotArea type="all" dataOnly="0" outline="0" fieldPosition="0"/>
    </format>
    <format dxfId="724">
      <pivotArea outline="0" collapsedLevelsAreSubtotals="1" fieldPosition="0"/>
    </format>
    <format dxfId="723">
      <pivotArea dataOnly="0" labelOnly="1" outline="0" axis="axisValues" fieldPosition="0"/>
    </format>
    <format dxfId="722">
      <pivotArea type="all" dataOnly="0" outline="0" fieldPosition="0"/>
    </format>
    <format dxfId="721">
      <pivotArea outline="0" collapsedLevelsAreSubtotals="1" fieldPosition="0"/>
    </format>
    <format dxfId="720">
      <pivotArea dataOnly="0" labelOnly="1" outline="0" axis="axisValues" fieldPosition="0"/>
    </format>
    <format dxfId="719">
      <pivotArea type="all" dataOnly="0" outline="0" fieldPosition="0"/>
    </format>
    <format dxfId="718">
      <pivotArea outline="0" collapsedLevelsAreSubtotals="1" fieldPosition="0"/>
    </format>
    <format dxfId="71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D4F2A937-577C-472A-98CE-5B9ACE91DB1B}" name="PivotTable54"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31:B132"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x="1"/>
        <item h="1" x="0"/>
        <item h="1" x="2"/>
        <item h="1" x="3"/>
      </items>
    </pivotField>
    <pivotField axis="axisPage" multipleItemSelectionAllowed="1" showAll="0" defaultSubtotal="0">
      <items count="7">
        <item x="1"/>
        <item h="1" x="2"/>
        <item h="1" x="0"/>
        <item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2">
    <format dxfId="760">
      <pivotArea type="all" dataOnly="0" outline="0" fieldPosition="0"/>
    </format>
    <format dxfId="759">
      <pivotArea type="all" dataOnly="0" outline="0" fieldPosition="0"/>
    </format>
    <format dxfId="758">
      <pivotArea type="all" dataOnly="0" outline="0" fieldPosition="0"/>
    </format>
    <format dxfId="757">
      <pivotArea type="all" dataOnly="0" outline="0" fieldPosition="0"/>
    </format>
    <format dxfId="756">
      <pivotArea type="all" dataOnly="0" outline="0" fieldPosition="0"/>
    </format>
    <format dxfId="755">
      <pivotArea type="all" dataOnly="0" outline="0" fieldPosition="0"/>
    </format>
    <format dxfId="754">
      <pivotArea type="all" dataOnly="0" outline="0" fieldPosition="0"/>
    </format>
    <format dxfId="753">
      <pivotArea type="all" dataOnly="0" outline="0" fieldPosition="0"/>
    </format>
    <format dxfId="752">
      <pivotArea type="all" dataOnly="0" outline="0" fieldPosition="0"/>
    </format>
    <format dxfId="751">
      <pivotArea type="all" dataOnly="0" outline="0" fieldPosition="0"/>
    </format>
    <format dxfId="750">
      <pivotArea type="all" dataOnly="0" outline="0" fieldPosition="0"/>
    </format>
    <format dxfId="749">
      <pivotArea outline="0" collapsedLevelsAreSubtotals="1" fieldPosition="0"/>
    </format>
    <format dxfId="748">
      <pivotArea dataOnly="0" labelOnly="1" outline="0" axis="axisValues" fieldPosition="0"/>
    </format>
    <format dxfId="747">
      <pivotArea type="all" dataOnly="0" outline="0" fieldPosition="0"/>
    </format>
    <format dxfId="746">
      <pivotArea outline="0" collapsedLevelsAreSubtotals="1" fieldPosition="0"/>
    </format>
    <format dxfId="745">
      <pivotArea dataOnly="0" labelOnly="1" outline="0" axis="axisValues" fieldPosition="0"/>
    </format>
    <format dxfId="744">
      <pivotArea type="all" dataOnly="0" outline="0" fieldPosition="0"/>
    </format>
    <format dxfId="743">
      <pivotArea outline="0" collapsedLevelsAreSubtotals="1" fieldPosition="0"/>
    </format>
    <format dxfId="742">
      <pivotArea dataOnly="0" labelOnly="1" outline="0" axis="axisValues" fieldPosition="0"/>
    </format>
    <format dxfId="741">
      <pivotArea type="all" dataOnly="0" outline="0" fieldPosition="0"/>
    </format>
    <format dxfId="740">
      <pivotArea outline="0" collapsedLevelsAreSubtotals="1" fieldPosition="0"/>
    </format>
    <format dxfId="73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488842E8-49C5-4DBD-ABB1-EA07E4471861}" name="PivotTable59"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99:H200"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h="1" x="0"/>
        <item x="2"/>
        <item h="1" m="1" x="5"/>
        <item h="1" x="3"/>
        <item h="1" m="1" x="4"/>
      </items>
    </pivotField>
    <pivotField axis="axisPage" multipleItemSelectionAllowed="1" showAll="0" defaultSubtotal="0">
      <items count="8">
        <item x="1"/>
        <item h="1" x="2"/>
        <item h="1"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2">
    <format dxfId="782">
      <pivotArea type="all" dataOnly="0" outline="0" fieldPosition="0"/>
    </format>
    <format dxfId="781">
      <pivotArea type="all" dataOnly="0" outline="0" fieldPosition="0"/>
    </format>
    <format dxfId="780">
      <pivotArea type="all" dataOnly="0" outline="0" fieldPosition="0"/>
    </format>
    <format dxfId="779">
      <pivotArea type="all" dataOnly="0" outline="0" fieldPosition="0"/>
    </format>
    <format dxfId="778">
      <pivotArea type="all" dataOnly="0" outline="0" fieldPosition="0"/>
    </format>
    <format dxfId="777">
      <pivotArea type="all" dataOnly="0" outline="0" fieldPosition="0"/>
    </format>
    <format dxfId="776">
      <pivotArea type="all" dataOnly="0" outline="0" fieldPosition="0"/>
    </format>
    <format dxfId="775">
      <pivotArea type="all" dataOnly="0" outline="0" fieldPosition="0"/>
    </format>
    <format dxfId="774">
      <pivotArea type="all" dataOnly="0" outline="0" fieldPosition="0"/>
    </format>
    <format dxfId="773">
      <pivotArea type="all" dataOnly="0" outline="0" fieldPosition="0"/>
    </format>
    <format dxfId="772">
      <pivotArea type="all" dataOnly="0" outline="0" fieldPosition="0"/>
    </format>
    <format dxfId="771">
      <pivotArea outline="0" collapsedLevelsAreSubtotals="1" fieldPosition="0"/>
    </format>
    <format dxfId="770">
      <pivotArea dataOnly="0" labelOnly="1" outline="0" axis="axisValues" fieldPosition="0"/>
    </format>
    <format dxfId="769">
      <pivotArea type="all" dataOnly="0" outline="0" fieldPosition="0"/>
    </format>
    <format dxfId="768">
      <pivotArea outline="0" collapsedLevelsAreSubtotals="1" fieldPosition="0"/>
    </format>
    <format dxfId="767">
      <pivotArea dataOnly="0" labelOnly="1" outline="0" axis="axisValues" fieldPosition="0"/>
    </format>
    <format dxfId="766">
      <pivotArea type="all" dataOnly="0" outline="0" fieldPosition="0"/>
    </format>
    <format dxfId="765">
      <pivotArea outline="0" collapsedLevelsAreSubtotals="1" fieldPosition="0"/>
    </format>
    <format dxfId="764">
      <pivotArea dataOnly="0" labelOnly="1" outline="0" axis="axisValues" fieldPosition="0"/>
    </format>
    <format dxfId="763">
      <pivotArea type="all" dataOnly="0" outline="0" fieldPosition="0"/>
    </format>
    <format dxfId="762">
      <pivotArea outline="0" collapsedLevelsAreSubtotals="1" fieldPosition="0"/>
    </format>
    <format dxfId="76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69317D26-94ED-4536-A9B2-9260898F9A04}" name="PivotTable52"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23:H124"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h="1" x="1"/>
        <item h="1" x="0"/>
        <item x="2"/>
        <item h="1" x="3"/>
      </items>
    </pivotField>
    <pivotField axis="axisPage" multipleItemSelectionAllowed="1" showAll="0" defaultSubtotal="0">
      <items count="7">
        <item h="1" x="1"/>
        <item x="2"/>
        <item h="1" x="0"/>
        <item h="1"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2">
    <format dxfId="804">
      <pivotArea type="all" dataOnly="0" outline="0" fieldPosition="0"/>
    </format>
    <format dxfId="803">
      <pivotArea type="all" dataOnly="0" outline="0" fieldPosition="0"/>
    </format>
    <format dxfId="802">
      <pivotArea type="all" dataOnly="0" outline="0" fieldPosition="0"/>
    </format>
    <format dxfId="801">
      <pivotArea type="all" dataOnly="0" outline="0" fieldPosition="0"/>
    </format>
    <format dxfId="800">
      <pivotArea type="all" dataOnly="0" outline="0" fieldPosition="0"/>
    </format>
    <format dxfId="799">
      <pivotArea type="all" dataOnly="0" outline="0" fieldPosition="0"/>
    </format>
    <format dxfId="798">
      <pivotArea type="all" dataOnly="0" outline="0" fieldPosition="0"/>
    </format>
    <format dxfId="797">
      <pivotArea type="all" dataOnly="0" outline="0" fieldPosition="0"/>
    </format>
    <format dxfId="796">
      <pivotArea type="all" dataOnly="0" outline="0" fieldPosition="0"/>
    </format>
    <format dxfId="795">
      <pivotArea type="all" dataOnly="0" outline="0" fieldPosition="0"/>
    </format>
    <format dxfId="794">
      <pivotArea type="all" dataOnly="0" outline="0" fieldPosition="0"/>
    </format>
    <format dxfId="793">
      <pivotArea outline="0" collapsedLevelsAreSubtotals="1" fieldPosition="0"/>
    </format>
    <format dxfId="792">
      <pivotArea dataOnly="0" labelOnly="1" outline="0" axis="axisValues" fieldPosition="0"/>
    </format>
    <format dxfId="791">
      <pivotArea type="all" dataOnly="0" outline="0" fieldPosition="0"/>
    </format>
    <format dxfId="790">
      <pivotArea outline="0" collapsedLevelsAreSubtotals="1" fieldPosition="0"/>
    </format>
    <format dxfId="789">
      <pivotArea dataOnly="0" labelOnly="1" outline="0" axis="axisValues" fieldPosition="0"/>
    </format>
    <format dxfId="788">
      <pivotArea type="all" dataOnly="0" outline="0" fieldPosition="0"/>
    </format>
    <format dxfId="787">
      <pivotArea outline="0" collapsedLevelsAreSubtotals="1" fieldPosition="0"/>
    </format>
    <format dxfId="786">
      <pivotArea dataOnly="0" labelOnly="1" outline="0" axis="axisValues" fieldPosition="0"/>
    </format>
    <format dxfId="785">
      <pivotArea type="all" dataOnly="0" outline="0" fieldPosition="0"/>
    </format>
    <format dxfId="784">
      <pivotArea outline="0" collapsedLevelsAreSubtotals="1" fieldPosition="0"/>
    </format>
    <format dxfId="78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26DA3C4E-4C5C-48CD-A5EB-7A8D477A68E2}" name="PivotTable23"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211:H212"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h="1" x="0"/>
        <item x="2"/>
        <item h="1" m="1" x="5"/>
        <item h="1" x="3"/>
        <item h="1" m="1" x="4"/>
      </items>
    </pivotField>
    <pivotField axis="axisPage" multipleItemSelectionAllowed="1" showAll="0" defaultSubtotal="0">
      <items count="8">
        <item x="1"/>
        <item x="2"/>
        <item x="0"/>
        <item m="1" x="7"/>
        <item x="3"/>
        <item x="4"/>
        <item m="1" x="6"/>
        <item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2">
    <format dxfId="826">
      <pivotArea type="all" dataOnly="0" outline="0" fieldPosition="0"/>
    </format>
    <format dxfId="825">
      <pivotArea type="all" dataOnly="0" outline="0" fieldPosition="0"/>
    </format>
    <format dxfId="824">
      <pivotArea type="all" dataOnly="0" outline="0" fieldPosition="0"/>
    </format>
    <format dxfId="823">
      <pivotArea type="all" dataOnly="0" outline="0" fieldPosition="0"/>
    </format>
    <format dxfId="822">
      <pivotArea type="all" dataOnly="0" outline="0" fieldPosition="0"/>
    </format>
    <format dxfId="821">
      <pivotArea type="all" dataOnly="0" outline="0" fieldPosition="0"/>
    </format>
    <format dxfId="820">
      <pivotArea type="all" dataOnly="0" outline="0" fieldPosition="0"/>
    </format>
    <format dxfId="819">
      <pivotArea type="all" dataOnly="0" outline="0" fieldPosition="0"/>
    </format>
    <format dxfId="818">
      <pivotArea type="all" dataOnly="0" outline="0" fieldPosition="0"/>
    </format>
    <format dxfId="817">
      <pivotArea type="all" dataOnly="0" outline="0" fieldPosition="0"/>
    </format>
    <format dxfId="816">
      <pivotArea type="all" dataOnly="0" outline="0" fieldPosition="0"/>
    </format>
    <format dxfId="815">
      <pivotArea outline="0" collapsedLevelsAreSubtotals="1" fieldPosition="0"/>
    </format>
    <format dxfId="814">
      <pivotArea dataOnly="0" labelOnly="1" outline="0" axis="axisValues" fieldPosition="0"/>
    </format>
    <format dxfId="813">
      <pivotArea type="all" dataOnly="0" outline="0" fieldPosition="0"/>
    </format>
    <format dxfId="812">
      <pivotArea outline="0" collapsedLevelsAreSubtotals="1" fieldPosition="0"/>
    </format>
    <format dxfId="811">
      <pivotArea dataOnly="0" labelOnly="1" outline="0" axis="axisValues" fieldPosition="0"/>
    </format>
    <format dxfId="810">
      <pivotArea type="all" dataOnly="0" outline="0" fieldPosition="0"/>
    </format>
    <format dxfId="809">
      <pivotArea outline="0" collapsedLevelsAreSubtotals="1" fieldPosition="0"/>
    </format>
    <format dxfId="808">
      <pivotArea dataOnly="0" labelOnly="1" outline="0" axis="axisValues" fieldPosition="0"/>
    </format>
    <format dxfId="807">
      <pivotArea type="all" dataOnly="0" outline="0" fieldPosition="0"/>
    </format>
    <format dxfId="806">
      <pivotArea outline="0" collapsedLevelsAreSubtotals="1" fieldPosition="0"/>
    </format>
    <format dxfId="80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87583669-45D4-42CA-9DC6-95B269ED8FBF}" name="PivotTable11"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69:B70" firstHeaderRow="1" firstDataRow="1" firstDataCol="0" rowPageCount="2"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4">
        <item x="1"/>
        <item h="1" x="0"/>
        <item h="1" x="2"/>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1" hier="-1"/>
  </pageFields>
  <dataFields count="1">
    <dataField name="Sum of Units Proposed" fld="31" baseField="0" baseItem="0"/>
  </dataFields>
  <formats count="22">
    <format dxfId="848">
      <pivotArea type="all" dataOnly="0" outline="0" fieldPosition="0"/>
    </format>
    <format dxfId="847">
      <pivotArea type="all" dataOnly="0" outline="0" fieldPosition="0"/>
    </format>
    <format dxfId="846">
      <pivotArea type="all" dataOnly="0" outline="0" fieldPosition="0"/>
    </format>
    <format dxfId="845">
      <pivotArea type="all" dataOnly="0" outline="0" fieldPosition="0"/>
    </format>
    <format dxfId="844">
      <pivotArea type="all" dataOnly="0" outline="0" fieldPosition="0"/>
    </format>
    <format dxfId="843">
      <pivotArea type="all" dataOnly="0" outline="0" fieldPosition="0"/>
    </format>
    <format dxfId="842">
      <pivotArea type="all" dataOnly="0" outline="0" fieldPosition="0"/>
    </format>
    <format dxfId="841">
      <pivotArea type="all" dataOnly="0" outline="0" fieldPosition="0"/>
    </format>
    <format dxfId="840">
      <pivotArea type="all" dataOnly="0" outline="0" fieldPosition="0"/>
    </format>
    <format dxfId="839">
      <pivotArea type="all" dataOnly="0" outline="0" fieldPosition="0"/>
    </format>
    <format dxfId="838">
      <pivotArea type="all" dataOnly="0" outline="0" fieldPosition="0"/>
    </format>
    <format dxfId="837">
      <pivotArea outline="0" collapsedLevelsAreSubtotals="1" fieldPosition="0"/>
    </format>
    <format dxfId="836">
      <pivotArea dataOnly="0" labelOnly="1" outline="0" axis="axisValues" fieldPosition="0"/>
    </format>
    <format dxfId="835">
      <pivotArea type="all" dataOnly="0" outline="0" fieldPosition="0"/>
    </format>
    <format dxfId="834">
      <pivotArea outline="0" collapsedLevelsAreSubtotals="1" fieldPosition="0"/>
    </format>
    <format dxfId="833">
      <pivotArea dataOnly="0" labelOnly="1" outline="0" axis="axisValues" fieldPosition="0"/>
    </format>
    <format dxfId="832">
      <pivotArea type="all" dataOnly="0" outline="0" fieldPosition="0"/>
    </format>
    <format dxfId="831">
      <pivotArea outline="0" collapsedLevelsAreSubtotals="1" fieldPosition="0"/>
    </format>
    <format dxfId="830">
      <pivotArea dataOnly="0" labelOnly="1" outline="0" axis="axisValues" fieldPosition="0"/>
    </format>
    <format dxfId="829">
      <pivotArea type="all" dataOnly="0" outline="0" fieldPosition="0"/>
    </format>
    <format dxfId="828">
      <pivotArea outline="0" collapsedLevelsAreSubtotals="1" fieldPosition="0"/>
    </format>
    <format dxfId="82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AC8E2FF9-960D-43D7-A493-C15FE76EBB02}" name="PivotTable4"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2:B23" firstHeaderRow="1" firstDataRow="1" firstDataCol="0" rowPageCount="2" colPageCount="1"/>
  <pivotFields count="50">
    <pivotField showAll="0"/>
    <pivotField axis="axisPage" multipleItemSelectionAllowed="1" showAll="0" defaultSubtotal="0">
      <items count="6">
        <item h="1" x="1"/>
        <item h="1" x="2"/>
        <item h="1" x="4"/>
        <item x="3"/>
        <item x="0"/>
        <item h="1" m="1" x="5"/>
      </items>
    </pivotField>
    <pivotField showAll="0"/>
    <pivotField numFmtId="14" showAll="0"/>
    <pivotField numFmtId="14" showAll="0"/>
    <pivotField showAll="0" defaultSubtotal="0"/>
    <pivotField showAll="0" defaultSubtotal="0"/>
    <pivotField axis="axisPage" multipleItemSelectionAllowed="1" showAll="0">
      <items count="6">
        <item h="1" m="1" x="4"/>
        <item h="1" x="1"/>
        <item h="1" x="0"/>
        <item x="2"/>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numFmtId="164"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2">
    <pageField fld="1" hier="-1"/>
    <pageField fld="7" hier="-1"/>
  </pageFields>
  <dataFields count="1">
    <dataField name="Sum of Net Dwellings" fld="40" baseField="0" baseItem="0"/>
  </dataFields>
  <formats count="22">
    <format dxfId="870">
      <pivotArea type="all" dataOnly="0" outline="0" fieldPosition="0"/>
    </format>
    <format dxfId="869">
      <pivotArea type="all" dataOnly="0" outline="0" fieldPosition="0"/>
    </format>
    <format dxfId="868">
      <pivotArea type="all" dataOnly="0" outline="0" fieldPosition="0"/>
    </format>
    <format dxfId="867">
      <pivotArea type="all" dataOnly="0" outline="0" fieldPosition="0"/>
    </format>
    <format dxfId="866">
      <pivotArea type="all" dataOnly="0" outline="0" fieldPosition="0"/>
    </format>
    <format dxfId="865">
      <pivotArea type="all" dataOnly="0" outline="0" fieldPosition="0"/>
    </format>
    <format dxfId="864">
      <pivotArea type="all" dataOnly="0" outline="0" fieldPosition="0"/>
    </format>
    <format dxfId="863">
      <pivotArea type="all" dataOnly="0" outline="0" fieldPosition="0"/>
    </format>
    <format dxfId="862">
      <pivotArea type="all" dataOnly="0" outline="0" fieldPosition="0"/>
    </format>
    <format dxfId="861">
      <pivotArea type="all" dataOnly="0" outline="0" fieldPosition="0"/>
    </format>
    <format dxfId="860">
      <pivotArea type="all" dataOnly="0" outline="0" fieldPosition="0"/>
    </format>
    <format dxfId="859">
      <pivotArea outline="0" collapsedLevelsAreSubtotals="1" fieldPosition="0"/>
    </format>
    <format dxfId="858">
      <pivotArea dataOnly="0" labelOnly="1" outline="0" axis="axisValues" fieldPosition="0"/>
    </format>
    <format dxfId="857">
      <pivotArea type="all" dataOnly="0" outline="0" fieldPosition="0"/>
    </format>
    <format dxfId="856">
      <pivotArea outline="0" collapsedLevelsAreSubtotals="1" fieldPosition="0"/>
    </format>
    <format dxfId="855">
      <pivotArea dataOnly="0" labelOnly="1" outline="0" axis="axisValues" fieldPosition="0"/>
    </format>
    <format dxfId="854">
      <pivotArea type="all" dataOnly="0" outline="0" fieldPosition="0"/>
    </format>
    <format dxfId="853">
      <pivotArea outline="0" collapsedLevelsAreSubtotals="1" fieldPosition="0"/>
    </format>
    <format dxfId="852">
      <pivotArea dataOnly="0" labelOnly="1" outline="0" axis="axisValues" fieldPosition="0"/>
    </format>
    <format dxfId="851">
      <pivotArea type="all" dataOnly="0" outline="0" fieldPosition="0"/>
    </format>
    <format dxfId="850">
      <pivotArea outline="0" collapsedLevelsAreSubtotals="1" fieldPosition="0"/>
    </format>
    <format dxfId="84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6B551F3D-11B2-42BC-A029-2D5F6F0C0D68}" name="PivotTable74"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80:H181"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h="1" x="0"/>
        <item x="2"/>
        <item h="1" m="1" x="5"/>
        <item h="1" x="3"/>
        <item h="1" m="1" x="4"/>
      </items>
    </pivotField>
    <pivotField axis="axisPage" multipleItemSelectionAllowed="1" showAll="0" defaultSubtotal="0">
      <items count="8">
        <item h="1" x="1"/>
        <item x="2"/>
        <item h="1"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2">
    <format dxfId="892">
      <pivotArea type="all" dataOnly="0" outline="0" fieldPosition="0"/>
    </format>
    <format dxfId="891">
      <pivotArea type="all" dataOnly="0" outline="0" fieldPosition="0"/>
    </format>
    <format dxfId="890">
      <pivotArea type="all" dataOnly="0" outline="0" fieldPosition="0"/>
    </format>
    <format dxfId="889">
      <pivotArea type="all" dataOnly="0" outline="0" fieldPosition="0"/>
    </format>
    <format dxfId="888">
      <pivotArea type="all" dataOnly="0" outline="0" fieldPosition="0"/>
    </format>
    <format dxfId="887">
      <pivotArea type="all" dataOnly="0" outline="0" fieldPosition="0"/>
    </format>
    <format dxfId="886">
      <pivotArea type="all" dataOnly="0" outline="0" fieldPosition="0"/>
    </format>
    <format dxfId="885">
      <pivotArea type="all" dataOnly="0" outline="0" fieldPosition="0"/>
    </format>
    <format dxfId="884">
      <pivotArea type="all" dataOnly="0" outline="0" fieldPosition="0"/>
    </format>
    <format dxfId="883">
      <pivotArea type="all" dataOnly="0" outline="0" fieldPosition="0"/>
    </format>
    <format dxfId="882">
      <pivotArea type="all" dataOnly="0" outline="0" fieldPosition="0"/>
    </format>
    <format dxfId="881">
      <pivotArea outline="0" collapsedLevelsAreSubtotals="1" fieldPosition="0"/>
    </format>
    <format dxfId="880">
      <pivotArea dataOnly="0" labelOnly="1" outline="0" axis="axisValues" fieldPosition="0"/>
    </format>
    <format dxfId="879">
      <pivotArea type="all" dataOnly="0" outline="0" fieldPosition="0"/>
    </format>
    <format dxfId="878">
      <pivotArea outline="0" collapsedLevelsAreSubtotals="1" fieldPosition="0"/>
    </format>
    <format dxfId="877">
      <pivotArea dataOnly="0" labelOnly="1" outline="0" axis="axisValues" fieldPosition="0"/>
    </format>
    <format dxfId="876">
      <pivotArea type="all" dataOnly="0" outline="0" fieldPosition="0"/>
    </format>
    <format dxfId="875">
      <pivotArea outline="0" collapsedLevelsAreSubtotals="1" fieldPosition="0"/>
    </format>
    <format dxfId="874">
      <pivotArea dataOnly="0" labelOnly="1" outline="0" axis="axisValues" fieldPosition="0"/>
    </format>
    <format dxfId="873">
      <pivotArea type="all" dataOnly="0" outline="0" fieldPosition="0"/>
    </format>
    <format dxfId="872">
      <pivotArea outline="0" collapsedLevelsAreSubtotals="1" fieldPosition="0"/>
    </format>
    <format dxfId="87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D666D9E-DD10-41B1-B777-A11E13DF1543}" name="PivotTable19"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87:E88" firstHeaderRow="1" firstDataRow="1" firstDataCol="0" rowPageCount="2" colPageCount="1"/>
  <pivotFields count="50">
    <pivotField showAll="0" defaultSubtotal="0"/>
    <pivotField axis="axisPage" multipleItemSelectionAllowed="1" showAll="0" defaultSubtotal="0">
      <items count="6">
        <item x="1"/>
        <item x="2"/>
        <item x="4"/>
        <item h="1" x="3"/>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4">
        <item h="1" x="1"/>
        <item x="0"/>
        <item h="1" x="2"/>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1" hier="-1"/>
  </pageFields>
  <dataFields count="1">
    <dataField name="Sum of Units Proposed" fld="31" baseField="0" baseItem="0"/>
  </dataFields>
  <formats count="22">
    <format dxfId="87">
      <pivotArea type="all" dataOnly="0" outline="0" fieldPosition="0"/>
    </format>
    <format dxfId="86">
      <pivotArea type="all" dataOnly="0" outline="0" fieldPosition="0"/>
    </format>
    <format dxfId="85">
      <pivotArea type="all" dataOnly="0" outline="0" fieldPosition="0"/>
    </format>
    <format dxfId="84">
      <pivotArea type="all" dataOnly="0" outline="0" fieldPosition="0"/>
    </format>
    <format dxfId="83">
      <pivotArea type="all" dataOnly="0" outline="0" fieldPosition="0"/>
    </format>
    <format dxfId="82">
      <pivotArea type="all" dataOnly="0" outline="0" fieldPosition="0"/>
    </format>
    <format dxfId="81">
      <pivotArea type="all" dataOnly="0" outline="0" fieldPosition="0"/>
    </format>
    <format dxfId="80">
      <pivotArea type="all" dataOnly="0" outline="0" fieldPosition="0"/>
    </format>
    <format dxfId="79">
      <pivotArea type="all" dataOnly="0" outline="0" fieldPosition="0"/>
    </format>
    <format dxfId="78">
      <pivotArea type="all" dataOnly="0" outline="0" fieldPosition="0"/>
    </format>
    <format dxfId="77">
      <pivotArea type="all" dataOnly="0" outline="0" fieldPosition="0"/>
    </format>
    <format dxfId="76">
      <pivotArea outline="0" collapsedLevelsAreSubtotals="1" fieldPosition="0"/>
    </format>
    <format dxfId="75">
      <pivotArea dataOnly="0" labelOnly="1" outline="0" axis="axisValues" fieldPosition="0"/>
    </format>
    <format dxfId="74">
      <pivotArea type="all" dataOnly="0" outline="0" fieldPosition="0"/>
    </format>
    <format dxfId="73">
      <pivotArea outline="0" collapsedLevelsAreSubtotals="1" fieldPosition="0"/>
    </format>
    <format dxfId="72">
      <pivotArea dataOnly="0" labelOnly="1" outline="0" axis="axisValues" fieldPosition="0"/>
    </format>
    <format dxfId="71">
      <pivotArea type="all" dataOnly="0" outline="0" fieldPosition="0"/>
    </format>
    <format dxfId="70">
      <pivotArea outline="0" collapsedLevelsAreSubtotals="1" fieldPosition="0"/>
    </format>
    <format dxfId="69">
      <pivotArea dataOnly="0" labelOnly="1" outline="0" axis="axisValues" fieldPosition="0"/>
    </format>
    <format dxfId="68">
      <pivotArea type="all" dataOnly="0" outline="0" fieldPosition="0"/>
    </format>
    <format dxfId="67">
      <pivotArea outline="0" collapsedLevelsAreSubtotals="1" fieldPosition="0"/>
    </format>
    <format dxfId="6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938F9D24-AF9A-471E-848B-EA7BC321DF56}" name="PivotTable51"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39:E140"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h="1" x="1"/>
        <item x="0"/>
        <item h="1" x="2"/>
        <item h="1" x="3"/>
      </items>
    </pivotField>
    <pivotField axis="axisPage" multipleItemSelectionAllowed="1" showAll="0" defaultSubtotal="0">
      <items count="7">
        <item h="1" x="1"/>
        <item h="1" x="2"/>
        <item x="0"/>
        <item h="1"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2">
    <format dxfId="914">
      <pivotArea type="all" dataOnly="0" outline="0" fieldPosition="0"/>
    </format>
    <format dxfId="913">
      <pivotArea type="all" dataOnly="0" outline="0" fieldPosition="0"/>
    </format>
    <format dxfId="912">
      <pivotArea type="all" dataOnly="0" outline="0" fieldPosition="0"/>
    </format>
    <format dxfId="911">
      <pivotArea type="all" dataOnly="0" outline="0" fieldPosition="0"/>
    </format>
    <format dxfId="910">
      <pivotArea type="all" dataOnly="0" outline="0" fieldPosition="0"/>
    </format>
    <format dxfId="909">
      <pivotArea type="all" dataOnly="0" outline="0" fieldPosition="0"/>
    </format>
    <format dxfId="908">
      <pivotArea type="all" dataOnly="0" outline="0" fieldPosition="0"/>
    </format>
    <format dxfId="907">
      <pivotArea type="all" dataOnly="0" outline="0" fieldPosition="0"/>
    </format>
    <format dxfId="906">
      <pivotArea type="all" dataOnly="0" outline="0" fieldPosition="0"/>
    </format>
    <format dxfId="905">
      <pivotArea type="all" dataOnly="0" outline="0" fieldPosition="0"/>
    </format>
    <format dxfId="904">
      <pivotArea type="all" dataOnly="0" outline="0" fieldPosition="0"/>
    </format>
    <format dxfId="903">
      <pivotArea outline="0" collapsedLevelsAreSubtotals="1" fieldPosition="0"/>
    </format>
    <format dxfId="902">
      <pivotArea dataOnly="0" labelOnly="1" outline="0" axis="axisValues" fieldPosition="0"/>
    </format>
    <format dxfId="901">
      <pivotArea type="all" dataOnly="0" outline="0" fieldPosition="0"/>
    </format>
    <format dxfId="900">
      <pivotArea outline="0" collapsedLevelsAreSubtotals="1" fieldPosition="0"/>
    </format>
    <format dxfId="899">
      <pivotArea dataOnly="0" labelOnly="1" outline="0" axis="axisValues" fieldPosition="0"/>
    </format>
    <format dxfId="898">
      <pivotArea type="all" dataOnly="0" outline="0" fieldPosition="0"/>
    </format>
    <format dxfId="897">
      <pivotArea outline="0" collapsedLevelsAreSubtotals="1" fieldPosition="0"/>
    </format>
    <format dxfId="896">
      <pivotArea dataOnly="0" labelOnly="1" outline="0" axis="axisValues" fieldPosition="0"/>
    </format>
    <format dxfId="895">
      <pivotArea type="all" dataOnly="0" outline="0" fieldPosition="0"/>
    </format>
    <format dxfId="894">
      <pivotArea outline="0" collapsedLevelsAreSubtotals="1" fieldPosition="0"/>
    </format>
    <format dxfId="89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7A455B47-3B72-46C7-90E8-7CE0BD01F56E}" name="PivotTable63"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62:B163"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x="1"/>
        <item h="1" x="0"/>
        <item h="1" x="2"/>
        <item h="1" m="1" x="5"/>
        <item h="1" x="3"/>
        <item h="1" m="1" x="4"/>
      </items>
    </pivotField>
    <pivotField axis="axisPage" multipleItemSelectionAllowed="1" showAll="0" defaultSubtotal="0">
      <items count="8">
        <item h="1" x="1"/>
        <item h="1" x="2"/>
        <item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2">
    <format dxfId="936">
      <pivotArea type="all" dataOnly="0" outline="0" fieldPosition="0"/>
    </format>
    <format dxfId="935">
      <pivotArea type="all" dataOnly="0" outline="0" fieldPosition="0"/>
    </format>
    <format dxfId="934">
      <pivotArea type="all" dataOnly="0" outline="0" fieldPosition="0"/>
    </format>
    <format dxfId="933">
      <pivotArea type="all" dataOnly="0" outline="0" fieldPosition="0"/>
    </format>
    <format dxfId="932">
      <pivotArea type="all" dataOnly="0" outline="0" fieldPosition="0"/>
    </format>
    <format dxfId="931">
      <pivotArea type="all" dataOnly="0" outline="0" fieldPosition="0"/>
    </format>
    <format dxfId="930">
      <pivotArea type="all" dataOnly="0" outline="0" fieldPosition="0"/>
    </format>
    <format dxfId="929">
      <pivotArea type="all" dataOnly="0" outline="0" fieldPosition="0"/>
    </format>
    <format dxfId="928">
      <pivotArea type="all" dataOnly="0" outline="0" fieldPosition="0"/>
    </format>
    <format dxfId="927">
      <pivotArea type="all" dataOnly="0" outline="0" fieldPosition="0"/>
    </format>
    <format dxfId="926">
      <pivotArea type="all" dataOnly="0" outline="0" fieldPosition="0"/>
    </format>
    <format dxfId="925">
      <pivotArea outline="0" collapsedLevelsAreSubtotals="1" fieldPosition="0"/>
    </format>
    <format dxfId="924">
      <pivotArea dataOnly="0" labelOnly="1" outline="0" axis="axisValues" fieldPosition="0"/>
    </format>
    <format dxfId="923">
      <pivotArea type="all" dataOnly="0" outline="0" fieldPosition="0"/>
    </format>
    <format dxfId="922">
      <pivotArea outline="0" collapsedLevelsAreSubtotals="1" fieldPosition="0"/>
    </format>
    <format dxfId="921">
      <pivotArea dataOnly="0" labelOnly="1" outline="0" axis="axisValues" fieldPosition="0"/>
    </format>
    <format dxfId="920">
      <pivotArea type="all" dataOnly="0" outline="0" fieldPosition="0"/>
    </format>
    <format dxfId="919">
      <pivotArea outline="0" collapsedLevelsAreSubtotals="1" fieldPosition="0"/>
    </format>
    <format dxfId="918">
      <pivotArea dataOnly="0" labelOnly="1" outline="0" axis="axisValues" fieldPosition="0"/>
    </format>
    <format dxfId="917">
      <pivotArea type="all" dataOnly="0" outline="0" fieldPosition="0"/>
    </format>
    <format dxfId="916">
      <pivotArea outline="0" collapsedLevelsAreSubtotals="1" fieldPosition="0"/>
    </format>
    <format dxfId="91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5D784AB0-FDA7-4737-BEC3-9A5A74B43A1B}" name="PivotTable25" cacheId="7"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220:E221" firstHeaderRow="1" firstDataRow="1" firstDataCol="0" rowPageCount="3" colPageCount="1"/>
  <pivotFields count="50">
    <pivotField showAll="0" defaultSubtotal="0"/>
    <pivotField axis="axisPage" multipleItemSelectionAllowed="1" showAll="0" defaultSubtotal="0">
      <items count="6">
        <item x="1"/>
        <item x="2"/>
        <item x="4"/>
        <item h="1" x="3"/>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x="0"/>
        <item h="1" x="2"/>
        <item h="1" m="1" x="5"/>
        <item h="1" x="3"/>
        <item h="1" x="4"/>
      </items>
    </pivotField>
    <pivotField axis="axisPage" multipleItemSelectionAllowed="1" showAll="0" defaultSubtotal="0">
      <items count="8">
        <item x="1"/>
        <item x="2"/>
        <item x="0"/>
        <item x="3"/>
        <item x="4"/>
        <item x="7"/>
        <item x="5"/>
        <item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2">
    <format dxfId="958">
      <pivotArea type="all" dataOnly="0" outline="0" fieldPosition="0"/>
    </format>
    <format dxfId="957">
      <pivotArea type="all" dataOnly="0" outline="0" fieldPosition="0"/>
    </format>
    <format dxfId="956">
      <pivotArea type="all" dataOnly="0" outline="0" fieldPosition="0"/>
    </format>
    <format dxfId="955">
      <pivotArea type="all" dataOnly="0" outline="0" fieldPosition="0"/>
    </format>
    <format dxfId="954">
      <pivotArea type="all" dataOnly="0" outline="0" fieldPosition="0"/>
    </format>
    <format dxfId="953">
      <pivotArea type="all" dataOnly="0" outline="0" fieldPosition="0"/>
    </format>
    <format dxfId="952">
      <pivotArea type="all" dataOnly="0" outline="0" fieldPosition="0"/>
    </format>
    <format dxfId="951">
      <pivotArea type="all" dataOnly="0" outline="0" fieldPosition="0"/>
    </format>
    <format dxfId="950">
      <pivotArea type="all" dataOnly="0" outline="0" fieldPosition="0"/>
    </format>
    <format dxfId="949">
      <pivotArea type="all" dataOnly="0" outline="0" fieldPosition="0"/>
    </format>
    <format dxfId="948">
      <pivotArea type="all" dataOnly="0" outline="0" fieldPosition="0"/>
    </format>
    <format dxfId="947">
      <pivotArea outline="0" collapsedLevelsAreSubtotals="1" fieldPosition="0"/>
    </format>
    <format dxfId="946">
      <pivotArea dataOnly="0" labelOnly="1" outline="0" axis="axisValues" fieldPosition="0"/>
    </format>
    <format dxfId="945">
      <pivotArea type="all" dataOnly="0" outline="0" fieldPosition="0"/>
    </format>
    <format dxfId="944">
      <pivotArea outline="0" collapsedLevelsAreSubtotals="1" fieldPosition="0"/>
    </format>
    <format dxfId="943">
      <pivotArea dataOnly="0" labelOnly="1" outline="0" axis="axisValues" fieldPosition="0"/>
    </format>
    <format dxfId="942">
      <pivotArea type="all" dataOnly="0" outline="0" fieldPosition="0"/>
    </format>
    <format dxfId="941">
      <pivotArea outline="0" collapsedLevelsAreSubtotals="1" fieldPosition="0"/>
    </format>
    <format dxfId="940">
      <pivotArea dataOnly="0" labelOnly="1" outline="0" axis="axisValues" fieldPosition="0"/>
    </format>
    <format dxfId="939">
      <pivotArea type="all" dataOnly="0" outline="0" fieldPosition="0"/>
    </format>
    <format dxfId="938">
      <pivotArea outline="0" collapsedLevelsAreSubtotals="1" fieldPosition="0"/>
    </format>
    <format dxfId="93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4E201A82-9053-4BF8-AA9E-F0050D12FAEA}" name="PivotTable12"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69:E70" firstHeaderRow="1" firstDataRow="1" firstDataCol="0" rowPageCount="2"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4">
        <item h="1" x="1"/>
        <item x="0"/>
        <item h="1" x="2"/>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1" hier="-1"/>
  </pageFields>
  <dataFields count="1">
    <dataField name="Sum of Units Proposed" fld="31" baseField="0" baseItem="0"/>
  </dataFields>
  <formats count="22">
    <format dxfId="980">
      <pivotArea type="all" dataOnly="0" outline="0" fieldPosition="0"/>
    </format>
    <format dxfId="979">
      <pivotArea type="all" dataOnly="0" outline="0" fieldPosition="0"/>
    </format>
    <format dxfId="978">
      <pivotArea type="all" dataOnly="0" outline="0" fieldPosition="0"/>
    </format>
    <format dxfId="977">
      <pivotArea type="all" dataOnly="0" outline="0" fieldPosition="0"/>
    </format>
    <format dxfId="976">
      <pivotArea type="all" dataOnly="0" outline="0" fieldPosition="0"/>
    </format>
    <format dxfId="975">
      <pivotArea type="all" dataOnly="0" outline="0" fieldPosition="0"/>
    </format>
    <format dxfId="974">
      <pivotArea type="all" dataOnly="0" outline="0" fieldPosition="0"/>
    </format>
    <format dxfId="973">
      <pivotArea type="all" dataOnly="0" outline="0" fieldPosition="0"/>
    </format>
    <format dxfId="972">
      <pivotArea type="all" dataOnly="0" outline="0" fieldPosition="0"/>
    </format>
    <format dxfId="971">
      <pivotArea type="all" dataOnly="0" outline="0" fieldPosition="0"/>
    </format>
    <format dxfId="970">
      <pivotArea type="all" dataOnly="0" outline="0" fieldPosition="0"/>
    </format>
    <format dxfId="969">
      <pivotArea outline="0" collapsedLevelsAreSubtotals="1" fieldPosition="0"/>
    </format>
    <format dxfId="968">
      <pivotArea dataOnly="0" labelOnly="1" outline="0" axis="axisValues" fieldPosition="0"/>
    </format>
    <format dxfId="967">
      <pivotArea type="all" dataOnly="0" outline="0" fieldPosition="0"/>
    </format>
    <format dxfId="966">
      <pivotArea outline="0" collapsedLevelsAreSubtotals="1" fieldPosition="0"/>
    </format>
    <format dxfId="965">
      <pivotArea dataOnly="0" labelOnly="1" outline="0" axis="axisValues" fieldPosition="0"/>
    </format>
    <format dxfId="964">
      <pivotArea type="all" dataOnly="0" outline="0" fieldPosition="0"/>
    </format>
    <format dxfId="963">
      <pivotArea outline="0" collapsedLevelsAreSubtotals="1" fieldPosition="0"/>
    </format>
    <format dxfId="962">
      <pivotArea dataOnly="0" labelOnly="1" outline="0" axis="axisValues" fieldPosition="0"/>
    </format>
    <format dxfId="961">
      <pivotArea type="all" dataOnly="0" outline="0" fieldPosition="0"/>
    </format>
    <format dxfId="960">
      <pivotArea outline="0" collapsedLevelsAreSubtotals="1" fieldPosition="0"/>
    </format>
    <format dxfId="95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3A5383D5-C9B1-4F9A-AFAA-EF40ED2A2BF5}" name="PivotTable6"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38:B39" firstHeaderRow="1" firstDataRow="1" firstDataCol="0" rowPageCount="3" colPageCount="1"/>
  <pivotFields count="50">
    <pivotField showAll="0"/>
    <pivotField axis="axisPage" multipleItemSelectionAllowed="1" showAll="0" defaultSubtotal="0">
      <items count="6">
        <item x="1"/>
        <item x="2"/>
        <item x="4"/>
        <item h="1" x="3"/>
        <item h="1" x="0"/>
        <item h="1" m="1" x="5"/>
      </items>
    </pivotField>
    <pivotField axis="axisPage" multipleItemSelectionAllowed="1" showAll="0">
      <items count="8">
        <item m="1" x="2"/>
        <item m="1" x="6"/>
        <item h="1" x="1"/>
        <item h="1" m="1" x="5"/>
        <item m="1" x="4"/>
        <item m="1" x="3"/>
        <item x="0"/>
        <item t="default"/>
      </items>
    </pivotField>
    <pivotField numFmtId="14" showAll="0"/>
    <pivotField numFmtId="14" showAll="0"/>
    <pivotField showAll="0" defaultSubtotal="0"/>
    <pivotField showAll="0" defaultSubtotal="0"/>
    <pivotField axis="axisPage" multipleItemSelectionAllowed="1" showAll="0">
      <items count="6">
        <item h="1" m="1" x="4"/>
        <item h="1" x="1"/>
        <item h="1" x="0"/>
        <item x="2"/>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numFmtId="164"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1" hier="-1"/>
    <pageField fld="2" hier="-1"/>
    <pageField fld="7" hier="-1"/>
  </pageFields>
  <dataFields count="1">
    <dataField name="Sum of Net Dwellings" fld="40" baseField="0" baseItem="0"/>
  </dataFields>
  <formats count="22">
    <format dxfId="1002">
      <pivotArea type="all" dataOnly="0" outline="0" fieldPosition="0"/>
    </format>
    <format dxfId="1001">
      <pivotArea type="all" dataOnly="0" outline="0" fieldPosition="0"/>
    </format>
    <format dxfId="1000">
      <pivotArea type="all" dataOnly="0" outline="0" fieldPosition="0"/>
    </format>
    <format dxfId="999">
      <pivotArea type="all" dataOnly="0" outline="0" fieldPosition="0"/>
    </format>
    <format dxfId="998">
      <pivotArea type="all" dataOnly="0" outline="0" fieldPosition="0"/>
    </format>
    <format dxfId="997">
      <pivotArea type="all" dataOnly="0" outline="0" fieldPosition="0"/>
    </format>
    <format dxfId="996">
      <pivotArea type="all" dataOnly="0" outline="0" fieldPosition="0"/>
    </format>
    <format dxfId="995">
      <pivotArea type="all" dataOnly="0" outline="0" fieldPosition="0"/>
    </format>
    <format dxfId="994">
      <pivotArea type="all" dataOnly="0" outline="0" fieldPosition="0"/>
    </format>
    <format dxfId="993">
      <pivotArea type="all" dataOnly="0" outline="0" fieldPosition="0"/>
    </format>
    <format dxfId="992">
      <pivotArea type="all" dataOnly="0" outline="0" fieldPosition="0"/>
    </format>
    <format dxfId="991">
      <pivotArea outline="0" collapsedLevelsAreSubtotals="1" fieldPosition="0"/>
    </format>
    <format dxfId="990">
      <pivotArea dataOnly="0" labelOnly="1" outline="0" axis="axisValues" fieldPosition="0"/>
    </format>
    <format dxfId="989">
      <pivotArea type="all" dataOnly="0" outline="0" fieldPosition="0"/>
    </format>
    <format dxfId="988">
      <pivotArea outline="0" collapsedLevelsAreSubtotals="1" fieldPosition="0"/>
    </format>
    <format dxfId="987">
      <pivotArea dataOnly="0" labelOnly="1" outline="0" axis="axisValues" fieldPosition="0"/>
    </format>
    <format dxfId="986">
      <pivotArea type="all" dataOnly="0" outline="0" fieldPosition="0"/>
    </format>
    <format dxfId="985">
      <pivotArea outline="0" collapsedLevelsAreSubtotals="1" fieldPosition="0"/>
    </format>
    <format dxfId="984">
      <pivotArea dataOnly="0" labelOnly="1" outline="0" axis="axisValues" fieldPosition="0"/>
    </format>
    <format dxfId="983">
      <pivotArea type="all" dataOnly="0" outline="0" fieldPosition="0"/>
    </format>
    <format dxfId="982">
      <pivotArea outline="0" collapsedLevelsAreSubtotals="1" fieldPosition="0"/>
    </format>
    <format dxfId="9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180B6793-7B55-4FDB-8607-C318E3CB0FC1}" name="PivotTable24"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11:B212"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x="1"/>
        <item h="1" x="0"/>
        <item h="1" x="2"/>
        <item h="1" m="1" x="5"/>
        <item h="1" x="3"/>
        <item h="1" m="1" x="4"/>
      </items>
    </pivotField>
    <pivotField axis="axisPage" multipleItemSelectionAllowed="1" showAll="0" defaultSubtotal="0">
      <items count="8">
        <item x="1"/>
        <item x="2"/>
        <item x="0"/>
        <item m="1" x="7"/>
        <item x="3"/>
        <item x="4"/>
        <item m="1" x="6"/>
        <item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2">
    <format dxfId="1024">
      <pivotArea type="all" dataOnly="0" outline="0" fieldPosition="0"/>
    </format>
    <format dxfId="1023">
      <pivotArea type="all" dataOnly="0" outline="0" fieldPosition="0"/>
    </format>
    <format dxfId="1022">
      <pivotArea type="all" dataOnly="0" outline="0" fieldPosition="0"/>
    </format>
    <format dxfId="1021">
      <pivotArea type="all" dataOnly="0" outline="0" fieldPosition="0"/>
    </format>
    <format dxfId="1020">
      <pivotArea type="all" dataOnly="0" outline="0" fieldPosition="0"/>
    </format>
    <format dxfId="1019">
      <pivotArea type="all" dataOnly="0" outline="0" fieldPosition="0"/>
    </format>
    <format dxfId="1018">
      <pivotArea type="all" dataOnly="0" outline="0" fieldPosition="0"/>
    </format>
    <format dxfId="1017">
      <pivotArea type="all" dataOnly="0" outline="0" fieldPosition="0"/>
    </format>
    <format dxfId="1016">
      <pivotArea type="all" dataOnly="0" outline="0" fieldPosition="0"/>
    </format>
    <format dxfId="1015">
      <pivotArea type="all" dataOnly="0" outline="0" fieldPosition="0"/>
    </format>
    <format dxfId="1014">
      <pivotArea type="all" dataOnly="0" outline="0" fieldPosition="0"/>
    </format>
    <format dxfId="1013">
      <pivotArea outline="0" collapsedLevelsAreSubtotals="1" fieldPosition="0"/>
    </format>
    <format dxfId="1012">
      <pivotArea dataOnly="0" labelOnly="1" outline="0" axis="axisValues" fieldPosition="0"/>
    </format>
    <format dxfId="1011">
      <pivotArea type="all" dataOnly="0" outline="0" fieldPosition="0"/>
    </format>
    <format dxfId="1010">
      <pivotArea outline="0" collapsedLevelsAreSubtotals="1" fieldPosition="0"/>
    </format>
    <format dxfId="1009">
      <pivotArea dataOnly="0" labelOnly="1" outline="0" axis="axisValues" fieldPosition="0"/>
    </format>
    <format dxfId="1008">
      <pivotArea type="all" dataOnly="0" outline="0" fieldPosition="0"/>
    </format>
    <format dxfId="1007">
      <pivotArea outline="0" collapsedLevelsAreSubtotals="1" fieldPosition="0"/>
    </format>
    <format dxfId="1006">
      <pivotArea dataOnly="0" labelOnly="1" outline="0" axis="axisValues" fieldPosition="0"/>
    </format>
    <format dxfId="1005">
      <pivotArea type="all" dataOnly="0" outline="0" fieldPosition="0"/>
    </format>
    <format dxfId="1004">
      <pivotArea outline="0" collapsedLevelsAreSubtotals="1" fieldPosition="0"/>
    </format>
    <format dxfId="100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5C6A35A3-B623-4F0C-879C-CC03B8056E34}" name="PivotTable46"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31:H132"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h="1" x="1"/>
        <item h="1" x="0"/>
        <item x="2"/>
        <item h="1" x="3"/>
      </items>
    </pivotField>
    <pivotField axis="axisPage" multipleItemSelectionAllowed="1" showAll="0" defaultSubtotal="0">
      <items count="7">
        <item x="1"/>
        <item h="1" x="2"/>
        <item h="1" x="0"/>
        <item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2">
    <format dxfId="1046">
      <pivotArea type="all" dataOnly="0" outline="0" fieldPosition="0"/>
    </format>
    <format dxfId="1045">
      <pivotArea type="all" dataOnly="0" outline="0" fieldPosition="0"/>
    </format>
    <format dxfId="1044">
      <pivotArea type="all" dataOnly="0" outline="0" fieldPosition="0"/>
    </format>
    <format dxfId="1043">
      <pivotArea type="all" dataOnly="0" outline="0" fieldPosition="0"/>
    </format>
    <format dxfId="1042">
      <pivotArea type="all" dataOnly="0" outline="0" fieldPosition="0"/>
    </format>
    <format dxfId="1041">
      <pivotArea type="all" dataOnly="0" outline="0" fieldPosition="0"/>
    </format>
    <format dxfId="1040">
      <pivotArea type="all" dataOnly="0" outline="0" fieldPosition="0"/>
    </format>
    <format dxfId="1039">
      <pivotArea type="all" dataOnly="0" outline="0" fieldPosition="0"/>
    </format>
    <format dxfId="1038">
      <pivotArea type="all" dataOnly="0" outline="0" fieldPosition="0"/>
    </format>
    <format dxfId="1037">
      <pivotArea type="all" dataOnly="0" outline="0" fieldPosition="0"/>
    </format>
    <format dxfId="1036">
      <pivotArea type="all" dataOnly="0" outline="0" fieldPosition="0"/>
    </format>
    <format dxfId="1035">
      <pivotArea outline="0" collapsedLevelsAreSubtotals="1" fieldPosition="0"/>
    </format>
    <format dxfId="1034">
      <pivotArea dataOnly="0" labelOnly="1" outline="0" axis="axisValues" fieldPosition="0"/>
    </format>
    <format dxfId="1033">
      <pivotArea type="all" dataOnly="0" outline="0" fieldPosition="0"/>
    </format>
    <format dxfId="1032">
      <pivotArea outline="0" collapsedLevelsAreSubtotals="1" fieldPosition="0"/>
    </format>
    <format dxfId="1031">
      <pivotArea dataOnly="0" labelOnly="1" outline="0" axis="axisValues" fieldPosition="0"/>
    </format>
    <format dxfId="1030">
      <pivotArea type="all" dataOnly="0" outline="0" fieldPosition="0"/>
    </format>
    <format dxfId="1029">
      <pivotArea outline="0" collapsedLevelsAreSubtotals="1" fieldPosition="0"/>
    </format>
    <format dxfId="1028">
      <pivotArea dataOnly="0" labelOnly="1" outline="0" axis="axisValues" fieldPosition="0"/>
    </format>
    <format dxfId="1027">
      <pivotArea type="all" dataOnly="0" outline="0" fieldPosition="0"/>
    </format>
    <format dxfId="1026">
      <pivotArea outline="0" collapsedLevelsAreSubtotals="1" fieldPosition="0"/>
    </format>
    <format dxfId="102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76E0D9A5-6F35-44D7-8BA8-5208084B9FC2}" name="PivotTable69"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62:H163"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h="1" x="0"/>
        <item x="2"/>
        <item h="1" m="1" x="5"/>
        <item h="1" x="3"/>
        <item h="1" m="1" x="4"/>
      </items>
    </pivotField>
    <pivotField axis="axisPage" multipleItemSelectionAllowed="1" showAll="0" defaultSubtotal="0">
      <items count="8">
        <item h="1" x="1"/>
        <item h="1" x="2"/>
        <item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2">
    <format dxfId="1068">
      <pivotArea type="all" dataOnly="0" outline="0" fieldPosition="0"/>
    </format>
    <format dxfId="1067">
      <pivotArea type="all" dataOnly="0" outline="0" fieldPosition="0"/>
    </format>
    <format dxfId="1066">
      <pivotArea type="all" dataOnly="0" outline="0" fieldPosition="0"/>
    </format>
    <format dxfId="1065">
      <pivotArea type="all" dataOnly="0" outline="0" fieldPosition="0"/>
    </format>
    <format dxfId="1064">
      <pivotArea type="all" dataOnly="0" outline="0" fieldPosition="0"/>
    </format>
    <format dxfId="1063">
      <pivotArea type="all" dataOnly="0" outline="0" fieldPosition="0"/>
    </format>
    <format dxfId="1062">
      <pivotArea type="all" dataOnly="0" outline="0" fieldPosition="0"/>
    </format>
    <format dxfId="1061">
      <pivotArea type="all" dataOnly="0" outline="0" fieldPosition="0"/>
    </format>
    <format dxfId="1060">
      <pivotArea type="all" dataOnly="0" outline="0" fieldPosition="0"/>
    </format>
    <format dxfId="1059">
      <pivotArea type="all" dataOnly="0" outline="0" fieldPosition="0"/>
    </format>
    <format dxfId="1058">
      <pivotArea type="all" dataOnly="0" outline="0" fieldPosition="0"/>
    </format>
    <format dxfId="1057">
      <pivotArea outline="0" collapsedLevelsAreSubtotals="1" fieldPosition="0"/>
    </format>
    <format dxfId="1056">
      <pivotArea dataOnly="0" labelOnly="1" outline="0" axis="axisValues" fieldPosition="0"/>
    </format>
    <format dxfId="1055">
      <pivotArea type="all" dataOnly="0" outline="0" fieldPosition="0"/>
    </format>
    <format dxfId="1054">
      <pivotArea outline="0" collapsedLevelsAreSubtotals="1" fieldPosition="0"/>
    </format>
    <format dxfId="1053">
      <pivotArea dataOnly="0" labelOnly="1" outline="0" axis="axisValues" fieldPosition="0"/>
    </format>
    <format dxfId="1052">
      <pivotArea type="all" dataOnly="0" outline="0" fieldPosition="0"/>
    </format>
    <format dxfId="1051">
      <pivotArea outline="0" collapsedLevelsAreSubtotals="1" fieldPosition="0"/>
    </format>
    <format dxfId="1050">
      <pivotArea dataOnly="0" labelOnly="1" outline="0" axis="axisValues" fieldPosition="0"/>
    </format>
    <format dxfId="1049">
      <pivotArea type="all" dataOnly="0" outline="0" fieldPosition="0"/>
    </format>
    <format dxfId="1048">
      <pivotArea outline="0" collapsedLevelsAreSubtotals="1" fieldPosition="0"/>
    </format>
    <format dxfId="104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1D7EE71C-F3B0-45D8-8CF4-816E3FE07E84}" name="PivotTable40"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23:B124"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x="1"/>
        <item h="1" x="0"/>
        <item h="1" x="2"/>
        <item h="1" x="3"/>
      </items>
    </pivotField>
    <pivotField axis="axisPage" multipleItemSelectionAllowed="1" showAll="0" defaultSubtotal="0">
      <items count="7">
        <item h="1" x="1"/>
        <item x="2"/>
        <item h="1" x="0"/>
        <item h="1"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2">
    <format dxfId="1090">
      <pivotArea type="all" dataOnly="0" outline="0" fieldPosition="0"/>
    </format>
    <format dxfId="1089">
      <pivotArea type="all" dataOnly="0" outline="0" fieldPosition="0"/>
    </format>
    <format dxfId="1088">
      <pivotArea type="all" dataOnly="0" outline="0" fieldPosition="0"/>
    </format>
    <format dxfId="1087">
      <pivotArea type="all" dataOnly="0" outline="0" fieldPosition="0"/>
    </format>
    <format dxfId="1086">
      <pivotArea type="all" dataOnly="0" outline="0" fieldPosition="0"/>
    </format>
    <format dxfId="1085">
      <pivotArea type="all" dataOnly="0" outline="0" fieldPosition="0"/>
    </format>
    <format dxfId="1084">
      <pivotArea type="all" dataOnly="0" outline="0" fieldPosition="0"/>
    </format>
    <format dxfId="1083">
      <pivotArea type="all" dataOnly="0" outline="0" fieldPosition="0"/>
    </format>
    <format dxfId="1082">
      <pivotArea type="all" dataOnly="0" outline="0" fieldPosition="0"/>
    </format>
    <format dxfId="1081">
      <pivotArea type="all" dataOnly="0" outline="0" fieldPosition="0"/>
    </format>
    <format dxfId="1080">
      <pivotArea type="all" dataOnly="0" outline="0" fieldPosition="0"/>
    </format>
    <format dxfId="1079">
      <pivotArea outline="0" collapsedLevelsAreSubtotals="1" fieldPosition="0"/>
    </format>
    <format dxfId="1078">
      <pivotArea dataOnly="0" labelOnly="1" outline="0" axis="axisValues" fieldPosition="0"/>
    </format>
    <format dxfId="1077">
      <pivotArea type="all" dataOnly="0" outline="0" fieldPosition="0"/>
    </format>
    <format dxfId="1076">
      <pivotArea outline="0" collapsedLevelsAreSubtotals="1" fieldPosition="0"/>
    </format>
    <format dxfId="1075">
      <pivotArea dataOnly="0" labelOnly="1" outline="0" axis="axisValues" fieldPosition="0"/>
    </format>
    <format dxfId="1074">
      <pivotArea type="all" dataOnly="0" outline="0" fieldPosition="0"/>
    </format>
    <format dxfId="1073">
      <pivotArea outline="0" collapsedLevelsAreSubtotals="1" fieldPosition="0"/>
    </format>
    <format dxfId="1072">
      <pivotArea dataOnly="0" labelOnly="1" outline="0" axis="axisValues" fieldPosition="0"/>
    </format>
    <format dxfId="1071">
      <pivotArea type="all" dataOnly="0" outline="0" fieldPosition="0"/>
    </format>
    <format dxfId="1070">
      <pivotArea outline="0" collapsedLevelsAreSubtotals="1" fieldPosition="0"/>
    </format>
    <format dxfId="106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8ED8925C-0DB4-43AD-B008-1B6D46CAAE05}" name="PivotTable64"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90:E191"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x="0"/>
        <item h="1" x="2"/>
        <item h="1" m="1" x="5"/>
        <item h="1" x="3"/>
        <item h="1" m="1" x="4"/>
      </items>
    </pivotField>
    <pivotField axis="axisPage" multipleItemSelectionAllowed="1" showAll="0" defaultSubtotal="0">
      <items count="8">
        <item x="1"/>
        <item h="1" x="2"/>
        <item h="1" x="0"/>
        <item h="1" m="1" x="7"/>
        <item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2">
    <format dxfId="1112">
      <pivotArea type="all" dataOnly="0" outline="0" fieldPosition="0"/>
    </format>
    <format dxfId="1111">
      <pivotArea type="all" dataOnly="0" outline="0" fieldPosition="0"/>
    </format>
    <format dxfId="1110">
      <pivotArea type="all" dataOnly="0" outline="0" fieldPosition="0"/>
    </format>
    <format dxfId="1109">
      <pivotArea type="all" dataOnly="0" outline="0" fieldPosition="0"/>
    </format>
    <format dxfId="1108">
      <pivotArea type="all" dataOnly="0" outline="0" fieldPosition="0"/>
    </format>
    <format dxfId="1107">
      <pivotArea type="all" dataOnly="0" outline="0" fieldPosition="0"/>
    </format>
    <format dxfId="1106">
      <pivotArea type="all" dataOnly="0" outline="0" fieldPosition="0"/>
    </format>
    <format dxfId="1105">
      <pivotArea type="all" dataOnly="0" outline="0" fieldPosition="0"/>
    </format>
    <format dxfId="1104">
      <pivotArea type="all" dataOnly="0" outline="0" fieldPosition="0"/>
    </format>
    <format dxfId="1103">
      <pivotArea type="all" dataOnly="0" outline="0" fieldPosition="0"/>
    </format>
    <format dxfId="1102">
      <pivotArea type="all" dataOnly="0" outline="0" fieldPosition="0"/>
    </format>
    <format dxfId="1101">
      <pivotArea outline="0" collapsedLevelsAreSubtotals="1" fieldPosition="0"/>
    </format>
    <format dxfId="1100">
      <pivotArea dataOnly="0" labelOnly="1" outline="0" axis="axisValues" fieldPosition="0"/>
    </format>
    <format dxfId="1099">
      <pivotArea type="all" dataOnly="0" outline="0" fieldPosition="0"/>
    </format>
    <format dxfId="1098">
      <pivotArea outline="0" collapsedLevelsAreSubtotals="1" fieldPosition="0"/>
    </format>
    <format dxfId="1097">
      <pivotArea dataOnly="0" labelOnly="1" outline="0" axis="axisValues" fieldPosition="0"/>
    </format>
    <format dxfId="1096">
      <pivotArea type="all" dataOnly="0" outline="0" fieldPosition="0"/>
    </format>
    <format dxfId="1095">
      <pivotArea outline="0" collapsedLevelsAreSubtotals="1" fieldPosition="0"/>
    </format>
    <format dxfId="1094">
      <pivotArea dataOnly="0" labelOnly="1" outline="0" axis="axisValues" fieldPosition="0"/>
    </format>
    <format dxfId="1093">
      <pivotArea type="all" dataOnly="0" outline="0" fieldPosition="0"/>
    </format>
    <format dxfId="1092">
      <pivotArea outline="0" collapsedLevelsAreSubtotals="1" fieldPosition="0"/>
    </format>
    <format dxfId="109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B55770A-A1FE-471F-8AB5-96AC26AFB966}" name="PivotTable70"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53:E154"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x="0"/>
        <item h="1" x="2"/>
        <item h="1" m="1" x="5"/>
        <item h="1" x="3"/>
        <item h="1" m="1" x="4"/>
      </items>
    </pivotField>
    <pivotField axis="axisPage" multipleItemSelectionAllowed="1" showAll="0" defaultSubtotal="0">
      <items count="8">
        <item h="1" x="1"/>
        <item h="1" x="2"/>
        <item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2">
    <format dxfId="109">
      <pivotArea type="all" dataOnly="0" outline="0" fieldPosition="0"/>
    </format>
    <format dxfId="108">
      <pivotArea type="all" dataOnly="0" outline="0" fieldPosition="0"/>
    </format>
    <format dxfId="107">
      <pivotArea type="all" dataOnly="0" outline="0" fieldPosition="0"/>
    </format>
    <format dxfId="106">
      <pivotArea type="all" dataOnly="0" outline="0" fieldPosition="0"/>
    </format>
    <format dxfId="105">
      <pivotArea type="all" dataOnly="0" outline="0" fieldPosition="0"/>
    </format>
    <format dxfId="104">
      <pivotArea type="all" dataOnly="0" outline="0" fieldPosition="0"/>
    </format>
    <format dxfId="103">
      <pivotArea type="all" dataOnly="0" outline="0" fieldPosition="0"/>
    </format>
    <format dxfId="102">
      <pivotArea type="all" dataOnly="0" outline="0" fieldPosition="0"/>
    </format>
    <format dxfId="101">
      <pivotArea type="all" dataOnly="0" outline="0" fieldPosition="0"/>
    </format>
    <format dxfId="100">
      <pivotArea type="all" dataOnly="0" outline="0" fieldPosition="0"/>
    </format>
    <format dxfId="99">
      <pivotArea type="all" dataOnly="0" outline="0" fieldPosition="0"/>
    </format>
    <format dxfId="98">
      <pivotArea outline="0" collapsedLevelsAreSubtotals="1" fieldPosition="0"/>
    </format>
    <format dxfId="97">
      <pivotArea dataOnly="0" labelOnly="1" outline="0" axis="axisValues" fieldPosition="0"/>
    </format>
    <format dxfId="96">
      <pivotArea type="all" dataOnly="0" outline="0" fieldPosition="0"/>
    </format>
    <format dxfId="95">
      <pivotArea outline="0" collapsedLevelsAreSubtotals="1" fieldPosition="0"/>
    </format>
    <format dxfId="94">
      <pivotArea dataOnly="0" labelOnly="1" outline="0" axis="axisValues" fieldPosition="0"/>
    </format>
    <format dxfId="93">
      <pivotArea type="all" dataOnly="0" outline="0" fieldPosition="0"/>
    </format>
    <format dxfId="92">
      <pivotArea outline="0" collapsedLevelsAreSubtotals="1" fieldPosition="0"/>
    </format>
    <format dxfId="91">
      <pivotArea dataOnly="0" labelOnly="1" outline="0" axis="axisValues" fieldPosition="0"/>
    </format>
    <format dxfId="90">
      <pivotArea type="all" dataOnly="0" outline="0" fieldPosition="0"/>
    </format>
    <format dxfId="89">
      <pivotArea outline="0" collapsedLevelsAreSubtotals="1" fieldPosition="0"/>
    </format>
    <format dxfId="8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EB7C6B7A-0359-4A98-A41B-620A412F36DC}" name="PivotTable53"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23:E124"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h="1" x="1"/>
        <item x="0"/>
        <item h="1" x="2"/>
        <item h="1" x="3"/>
      </items>
    </pivotField>
    <pivotField axis="axisPage" multipleItemSelectionAllowed="1" showAll="0" defaultSubtotal="0">
      <items count="7">
        <item h="1" x="1"/>
        <item x="2"/>
        <item h="1" x="0"/>
        <item h="1"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2">
    <format dxfId="1134">
      <pivotArea type="all" dataOnly="0" outline="0" fieldPosition="0"/>
    </format>
    <format dxfId="1133">
      <pivotArea type="all" dataOnly="0" outline="0" fieldPosition="0"/>
    </format>
    <format dxfId="1132">
      <pivotArea type="all" dataOnly="0" outline="0" fieldPosition="0"/>
    </format>
    <format dxfId="1131">
      <pivotArea type="all" dataOnly="0" outline="0" fieldPosition="0"/>
    </format>
    <format dxfId="1130">
      <pivotArea type="all" dataOnly="0" outline="0" fieldPosition="0"/>
    </format>
    <format dxfId="1129">
      <pivotArea type="all" dataOnly="0" outline="0" fieldPosition="0"/>
    </format>
    <format dxfId="1128">
      <pivotArea type="all" dataOnly="0" outline="0" fieldPosition="0"/>
    </format>
    <format dxfId="1127">
      <pivotArea type="all" dataOnly="0" outline="0" fieldPosition="0"/>
    </format>
    <format dxfId="1126">
      <pivotArea type="all" dataOnly="0" outline="0" fieldPosition="0"/>
    </format>
    <format dxfId="1125">
      <pivotArea type="all" dataOnly="0" outline="0" fieldPosition="0"/>
    </format>
    <format dxfId="1124">
      <pivotArea type="all" dataOnly="0" outline="0" fieldPosition="0"/>
    </format>
    <format dxfId="1123">
      <pivotArea outline="0" collapsedLevelsAreSubtotals="1" fieldPosition="0"/>
    </format>
    <format dxfId="1122">
      <pivotArea dataOnly="0" labelOnly="1" outline="0" axis="axisValues" fieldPosition="0"/>
    </format>
    <format dxfId="1121">
      <pivotArea type="all" dataOnly="0" outline="0" fieldPosition="0"/>
    </format>
    <format dxfId="1120">
      <pivotArea outline="0" collapsedLevelsAreSubtotals="1" fieldPosition="0"/>
    </format>
    <format dxfId="1119">
      <pivotArea dataOnly="0" labelOnly="1" outline="0" axis="axisValues" fieldPosition="0"/>
    </format>
    <format dxfId="1118">
      <pivotArea type="all" dataOnly="0" outline="0" fieldPosition="0"/>
    </format>
    <format dxfId="1117">
      <pivotArea outline="0" collapsedLevelsAreSubtotals="1" fieldPosition="0"/>
    </format>
    <format dxfId="1116">
      <pivotArea dataOnly="0" labelOnly="1" outline="0" axis="axisValues" fieldPosition="0"/>
    </format>
    <format dxfId="1115">
      <pivotArea type="all" dataOnly="0" outline="0" fieldPosition="0"/>
    </format>
    <format dxfId="1114">
      <pivotArea outline="0" collapsedLevelsAreSubtotals="1" fieldPosition="0"/>
    </format>
    <format dxfId="111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6D1EA871-9D22-4500-8B4F-6531B18BA8FE}" name="PivotTable61"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99:B200"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x="1"/>
        <item h="1" x="0"/>
        <item h="1" x="2"/>
        <item h="1" m="1" x="5"/>
        <item h="1" x="3"/>
        <item h="1" m="1" x="4"/>
      </items>
    </pivotField>
    <pivotField axis="axisPage" multipleItemSelectionAllowed="1" showAll="0" defaultSubtotal="0">
      <items count="8">
        <item x="1"/>
        <item h="1" x="2"/>
        <item h="1"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2">
    <format dxfId="1156">
      <pivotArea type="all" dataOnly="0" outline="0" fieldPosition="0"/>
    </format>
    <format dxfId="1155">
      <pivotArea type="all" dataOnly="0" outline="0" fieldPosition="0"/>
    </format>
    <format dxfId="1154">
      <pivotArea type="all" dataOnly="0" outline="0" fieldPosition="0"/>
    </format>
    <format dxfId="1153">
      <pivotArea type="all" dataOnly="0" outline="0" fieldPosition="0"/>
    </format>
    <format dxfId="1152">
      <pivotArea type="all" dataOnly="0" outline="0" fieldPosition="0"/>
    </format>
    <format dxfId="1151">
      <pivotArea type="all" dataOnly="0" outline="0" fieldPosition="0"/>
    </format>
    <format dxfId="1150">
      <pivotArea type="all" dataOnly="0" outline="0" fieldPosition="0"/>
    </format>
    <format dxfId="1149">
      <pivotArea type="all" dataOnly="0" outline="0" fieldPosition="0"/>
    </format>
    <format dxfId="1148">
      <pivotArea type="all" dataOnly="0" outline="0" fieldPosition="0"/>
    </format>
    <format dxfId="1147">
      <pivotArea type="all" dataOnly="0" outline="0" fieldPosition="0"/>
    </format>
    <format dxfId="1146">
      <pivotArea type="all" dataOnly="0" outline="0" fieldPosition="0"/>
    </format>
    <format dxfId="1145">
      <pivotArea outline="0" collapsedLevelsAreSubtotals="1" fieldPosition="0"/>
    </format>
    <format dxfId="1144">
      <pivotArea dataOnly="0" labelOnly="1" outline="0" axis="axisValues" fieldPosition="0"/>
    </format>
    <format dxfId="1143">
      <pivotArea type="all" dataOnly="0" outline="0" fieldPosition="0"/>
    </format>
    <format dxfId="1142">
      <pivotArea outline="0" collapsedLevelsAreSubtotals="1" fieldPosition="0"/>
    </format>
    <format dxfId="1141">
      <pivotArea dataOnly="0" labelOnly="1" outline="0" axis="axisValues" fieldPosition="0"/>
    </format>
    <format dxfId="1140">
      <pivotArea type="all" dataOnly="0" outline="0" fieldPosition="0"/>
    </format>
    <format dxfId="1139">
      <pivotArea outline="0" collapsedLevelsAreSubtotals="1" fieldPosition="0"/>
    </format>
    <format dxfId="1138">
      <pivotArea dataOnly="0" labelOnly="1" outline="0" axis="axisValues" fieldPosition="0"/>
    </format>
    <format dxfId="1137">
      <pivotArea type="all" dataOnly="0" outline="0" fieldPosition="0"/>
    </format>
    <format dxfId="1136">
      <pivotArea outline="0" collapsedLevelsAreSubtotals="1" fieldPosition="0"/>
    </format>
    <format dxfId="113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F72E7AB6-94F2-4BC3-9F5A-9ED234AD803A}" name="PivotTable41"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05:H106"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h="1" x="1"/>
        <item h="1" x="0"/>
        <item x="2"/>
        <item h="1" x="3"/>
      </items>
    </pivotField>
    <pivotField axis="axisPage" multipleItemSelectionAllowed="1" showAll="0" defaultSubtotal="0">
      <items count="7">
        <item x="1"/>
        <item h="1" x="2"/>
        <item h="1" x="0"/>
        <item x="3"/>
        <item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2">
    <format dxfId="1178">
      <pivotArea type="all" dataOnly="0" outline="0" fieldPosition="0"/>
    </format>
    <format dxfId="1177">
      <pivotArea type="all" dataOnly="0" outline="0" fieldPosition="0"/>
    </format>
    <format dxfId="1176">
      <pivotArea type="all" dataOnly="0" outline="0" fieldPosition="0"/>
    </format>
    <format dxfId="1175">
      <pivotArea type="all" dataOnly="0" outline="0" fieldPosition="0"/>
    </format>
    <format dxfId="1174">
      <pivotArea type="all" dataOnly="0" outline="0" fieldPosition="0"/>
    </format>
    <format dxfId="1173">
      <pivotArea type="all" dataOnly="0" outline="0" fieldPosition="0"/>
    </format>
    <format dxfId="1172">
      <pivotArea type="all" dataOnly="0" outline="0" fieldPosition="0"/>
    </format>
    <format dxfId="1171">
      <pivotArea type="all" dataOnly="0" outline="0" fieldPosition="0"/>
    </format>
    <format dxfId="1170">
      <pivotArea type="all" dataOnly="0" outline="0" fieldPosition="0"/>
    </format>
    <format dxfId="1169">
      <pivotArea type="all" dataOnly="0" outline="0" fieldPosition="0"/>
    </format>
    <format dxfId="1168">
      <pivotArea type="all" dataOnly="0" outline="0" fieldPosition="0"/>
    </format>
    <format dxfId="1167">
      <pivotArea outline="0" collapsedLevelsAreSubtotals="1" fieldPosition="0"/>
    </format>
    <format dxfId="1166">
      <pivotArea dataOnly="0" labelOnly="1" outline="0" axis="axisValues" fieldPosition="0"/>
    </format>
    <format dxfId="1165">
      <pivotArea type="all" dataOnly="0" outline="0" fieldPosition="0"/>
    </format>
    <format dxfId="1164">
      <pivotArea outline="0" collapsedLevelsAreSubtotals="1" fieldPosition="0"/>
    </format>
    <format dxfId="1163">
      <pivotArea dataOnly="0" labelOnly="1" outline="0" axis="axisValues" fieldPosition="0"/>
    </format>
    <format dxfId="1162">
      <pivotArea type="all" dataOnly="0" outline="0" fieldPosition="0"/>
    </format>
    <format dxfId="1161">
      <pivotArea outline="0" collapsedLevelsAreSubtotals="1" fieldPosition="0"/>
    </format>
    <format dxfId="1160">
      <pivotArea dataOnly="0" labelOnly="1" outline="0" axis="axisValues" fieldPosition="0"/>
    </format>
    <format dxfId="1159">
      <pivotArea type="all" dataOnly="0" outline="0" fieldPosition="0"/>
    </format>
    <format dxfId="1158">
      <pivotArea outline="0" collapsedLevelsAreSubtotals="1" fieldPosition="0"/>
    </format>
    <format dxfId="115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A9B8046A-D900-4475-9445-0F07B269A1DE}" name="PivotTable42"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05:E106"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h="1" x="1"/>
        <item x="0"/>
        <item h="1" x="2"/>
        <item h="1" x="3"/>
      </items>
    </pivotField>
    <pivotField axis="axisPage" multipleItemSelectionAllowed="1" showAll="0" defaultSubtotal="0">
      <items count="7">
        <item x="1"/>
        <item h="1" x="2"/>
        <item h="1" x="0"/>
        <item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2">
    <format dxfId="1200">
      <pivotArea type="all" dataOnly="0" outline="0" fieldPosition="0"/>
    </format>
    <format dxfId="1199">
      <pivotArea type="all" dataOnly="0" outline="0" fieldPosition="0"/>
    </format>
    <format dxfId="1198">
      <pivotArea type="all" dataOnly="0" outline="0" fieldPosition="0"/>
    </format>
    <format dxfId="1197">
      <pivotArea type="all" dataOnly="0" outline="0" fieldPosition="0"/>
    </format>
    <format dxfId="1196">
      <pivotArea type="all" dataOnly="0" outline="0" fieldPosition="0"/>
    </format>
    <format dxfId="1195">
      <pivotArea type="all" dataOnly="0" outline="0" fieldPosition="0"/>
    </format>
    <format dxfId="1194">
      <pivotArea type="all" dataOnly="0" outline="0" fieldPosition="0"/>
    </format>
    <format dxfId="1193">
      <pivotArea type="all" dataOnly="0" outline="0" fieldPosition="0"/>
    </format>
    <format dxfId="1192">
      <pivotArea type="all" dataOnly="0" outline="0" fieldPosition="0"/>
    </format>
    <format dxfId="1191">
      <pivotArea type="all" dataOnly="0" outline="0" fieldPosition="0"/>
    </format>
    <format dxfId="1190">
      <pivotArea type="all" dataOnly="0" outline="0" fieldPosition="0"/>
    </format>
    <format dxfId="1189">
      <pivotArea outline="0" collapsedLevelsAreSubtotals="1" fieldPosition="0"/>
    </format>
    <format dxfId="1188">
      <pivotArea dataOnly="0" labelOnly="1" outline="0" axis="axisValues" fieldPosition="0"/>
    </format>
    <format dxfId="1187">
      <pivotArea type="all" dataOnly="0" outline="0" fieldPosition="0"/>
    </format>
    <format dxfId="1186">
      <pivotArea outline="0" collapsedLevelsAreSubtotals="1" fieldPosition="0"/>
    </format>
    <format dxfId="1185">
      <pivotArea dataOnly="0" labelOnly="1" outline="0" axis="axisValues" fieldPosition="0"/>
    </format>
    <format dxfId="1184">
      <pivotArea type="all" dataOnly="0" outline="0" fieldPosition="0"/>
    </format>
    <format dxfId="1183">
      <pivotArea outline="0" collapsedLevelsAreSubtotals="1" fieldPosition="0"/>
    </format>
    <format dxfId="1182">
      <pivotArea dataOnly="0" labelOnly="1" outline="0" axis="axisValues" fieldPosition="0"/>
    </format>
    <format dxfId="1181">
      <pivotArea type="all" dataOnly="0" outline="0" fieldPosition="0"/>
    </format>
    <format dxfId="1180">
      <pivotArea outline="0" collapsedLevelsAreSubtotals="1" fieldPosition="0"/>
    </format>
    <format dxfId="117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EA7AE0B8-F4FF-442E-BE33-5AD4BD54F30A}" name="PivotTable84"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K162:K163"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x="1"/>
        <item h="1" x="0"/>
        <item h="1" x="2"/>
        <item h="1" m="1" x="5"/>
        <item h="1" x="3"/>
        <item h="1" m="1" x="4"/>
      </items>
    </pivotField>
    <pivotField axis="axisPage" multipleItemSelectionAllowed="1" showAll="0" defaultSubtotal="0">
      <items count="8">
        <item h="1" x="1"/>
        <item h="1" x="2"/>
        <item h="1" x="0"/>
        <item h="1" m="1" x="7"/>
        <item h="1" x="3"/>
        <item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2">
    <format dxfId="1222">
      <pivotArea type="all" dataOnly="0" outline="0" fieldPosition="0"/>
    </format>
    <format dxfId="1221">
      <pivotArea type="all" dataOnly="0" outline="0" fieldPosition="0"/>
    </format>
    <format dxfId="1220">
      <pivotArea type="all" dataOnly="0" outline="0" fieldPosition="0"/>
    </format>
    <format dxfId="1219">
      <pivotArea type="all" dataOnly="0" outline="0" fieldPosition="0"/>
    </format>
    <format dxfId="1218">
      <pivotArea type="all" dataOnly="0" outline="0" fieldPosition="0"/>
    </format>
    <format dxfId="1217">
      <pivotArea type="all" dataOnly="0" outline="0" fieldPosition="0"/>
    </format>
    <format dxfId="1216">
      <pivotArea type="all" dataOnly="0" outline="0" fieldPosition="0"/>
    </format>
    <format dxfId="1215">
      <pivotArea type="all" dataOnly="0" outline="0" fieldPosition="0"/>
    </format>
    <format dxfId="1214">
      <pivotArea type="all" dataOnly="0" outline="0" fieldPosition="0"/>
    </format>
    <format dxfId="1213">
      <pivotArea type="all" dataOnly="0" outline="0" fieldPosition="0"/>
    </format>
    <format dxfId="1212">
      <pivotArea type="all" dataOnly="0" outline="0" fieldPosition="0"/>
    </format>
    <format dxfId="1211">
      <pivotArea outline="0" collapsedLevelsAreSubtotals="1" fieldPosition="0"/>
    </format>
    <format dxfId="1210">
      <pivotArea dataOnly="0" labelOnly="1" outline="0" axis="axisValues" fieldPosition="0"/>
    </format>
    <format dxfId="1209">
      <pivotArea type="all" dataOnly="0" outline="0" fieldPosition="0"/>
    </format>
    <format dxfId="1208">
      <pivotArea outline="0" collapsedLevelsAreSubtotals="1" fieldPosition="0"/>
    </format>
    <format dxfId="1207">
      <pivotArea dataOnly="0" labelOnly="1" outline="0" axis="axisValues" fieldPosition="0"/>
    </format>
    <format dxfId="1206">
      <pivotArea type="all" dataOnly="0" outline="0" fieldPosition="0"/>
    </format>
    <format dxfId="1205">
      <pivotArea outline="0" collapsedLevelsAreSubtotals="1" fieldPosition="0"/>
    </format>
    <format dxfId="1204">
      <pivotArea dataOnly="0" labelOnly="1" outline="0" axis="axisValues" fieldPosition="0"/>
    </format>
    <format dxfId="1203">
      <pivotArea type="all" dataOnly="0" outline="0" fieldPosition="0"/>
    </format>
    <format dxfId="1202">
      <pivotArea outline="0" collapsedLevelsAreSubtotals="1" fieldPosition="0"/>
    </format>
    <format dxfId="120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61091C26-DF06-448B-9F24-27601F65E7C8}" name="PivotTable3"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4:B15" firstHeaderRow="1" firstDataRow="1" firstDataCol="0" rowPageCount="2" colPageCount="1"/>
  <pivotFields count="50">
    <pivotField showAll="0"/>
    <pivotField axis="axisPage" multipleItemSelectionAllowed="1" showAll="0" defaultSubtotal="0">
      <items count="6">
        <item h="1" x="1"/>
        <item h="1" x="2"/>
        <item h="1" x="4"/>
        <item x="3"/>
        <item x="0"/>
        <item h="1" m="1" x="5"/>
      </items>
    </pivotField>
    <pivotField showAll="0"/>
    <pivotField numFmtId="14" showAll="0"/>
    <pivotField numFmtId="14" showAll="0"/>
    <pivotField showAll="0" defaultSubtotal="0"/>
    <pivotField showAll="0" defaultSubtotal="0"/>
    <pivotField axis="axisPage" multipleItemSelectionAllowed="1" showAll="0">
      <items count="6">
        <item h="1" m="1" x="4"/>
        <item h="1" x="1"/>
        <item x="0"/>
        <item h="1" x="2"/>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numFmtId="164"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2">
    <pageField fld="7" hier="-1"/>
    <pageField fld="1" hier="-1"/>
  </pageFields>
  <dataFields count="1">
    <dataField name="Sum of Net Dwellings" fld="40" baseField="0" baseItem="0"/>
  </dataFields>
  <formats count="22">
    <format dxfId="1244">
      <pivotArea type="all" dataOnly="0" outline="0" fieldPosition="0"/>
    </format>
    <format dxfId="1243">
      <pivotArea type="all" dataOnly="0" outline="0" fieldPosition="0"/>
    </format>
    <format dxfId="1242">
      <pivotArea type="all" dataOnly="0" outline="0" fieldPosition="0"/>
    </format>
    <format dxfId="1241">
      <pivotArea type="all" dataOnly="0" outline="0" fieldPosition="0"/>
    </format>
    <format dxfId="1240">
      <pivotArea type="all" dataOnly="0" outline="0" fieldPosition="0"/>
    </format>
    <format dxfId="1239">
      <pivotArea type="all" dataOnly="0" outline="0" fieldPosition="0"/>
    </format>
    <format dxfId="1238">
      <pivotArea type="all" dataOnly="0" outline="0" fieldPosition="0"/>
    </format>
    <format dxfId="1237">
      <pivotArea type="all" dataOnly="0" outline="0" fieldPosition="0"/>
    </format>
    <format dxfId="1236">
      <pivotArea type="all" dataOnly="0" outline="0" fieldPosition="0"/>
    </format>
    <format dxfId="1235">
      <pivotArea type="all" dataOnly="0" outline="0" fieldPosition="0"/>
    </format>
    <format dxfId="1234">
      <pivotArea type="all" dataOnly="0" outline="0" fieldPosition="0"/>
    </format>
    <format dxfId="1233">
      <pivotArea outline="0" collapsedLevelsAreSubtotals="1" fieldPosition="0"/>
    </format>
    <format dxfId="1232">
      <pivotArea dataOnly="0" labelOnly="1" outline="0" axis="axisValues" fieldPosition="0"/>
    </format>
    <format dxfId="1231">
      <pivotArea type="all" dataOnly="0" outline="0" fieldPosition="0"/>
    </format>
    <format dxfId="1230">
      <pivotArea outline="0" collapsedLevelsAreSubtotals="1" fieldPosition="0"/>
    </format>
    <format dxfId="1229">
      <pivotArea dataOnly="0" labelOnly="1" outline="0" axis="axisValues" fieldPosition="0"/>
    </format>
    <format dxfId="1228">
      <pivotArea type="all" dataOnly="0" outline="0" fieldPosition="0"/>
    </format>
    <format dxfId="1227">
      <pivotArea outline="0" collapsedLevelsAreSubtotals="1" fieldPosition="0"/>
    </format>
    <format dxfId="1226">
      <pivotArea dataOnly="0" labelOnly="1" outline="0" axis="axisValues" fieldPosition="0"/>
    </format>
    <format dxfId="1225">
      <pivotArea type="all" dataOnly="0" outline="0" fieldPosition="0"/>
    </format>
    <format dxfId="1224">
      <pivotArea outline="0" collapsedLevelsAreSubtotals="1" fieldPosition="0"/>
    </format>
    <format dxfId="122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AD5F008F-484E-4033-8410-5CA5E1EB5D9D}" name="PivotTable75"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62:E163"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x="0"/>
        <item h="1" x="2"/>
        <item h="1" m="1" x="5"/>
        <item h="1" x="3"/>
        <item h="1" m="1" x="4"/>
      </items>
    </pivotField>
    <pivotField axis="axisPage" multipleItemSelectionAllowed="1" showAll="0" defaultSubtotal="0">
      <items count="8">
        <item h="1" x="1"/>
        <item h="1" x="2"/>
        <item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2">
    <format dxfId="1266">
      <pivotArea type="all" dataOnly="0" outline="0" fieldPosition="0"/>
    </format>
    <format dxfId="1265">
      <pivotArea type="all" dataOnly="0" outline="0" fieldPosition="0"/>
    </format>
    <format dxfId="1264">
      <pivotArea type="all" dataOnly="0" outline="0" fieldPosition="0"/>
    </format>
    <format dxfId="1263">
      <pivotArea type="all" dataOnly="0" outline="0" fieldPosition="0"/>
    </format>
    <format dxfId="1262">
      <pivotArea type="all" dataOnly="0" outline="0" fieldPosition="0"/>
    </format>
    <format dxfId="1261">
      <pivotArea type="all" dataOnly="0" outline="0" fieldPosition="0"/>
    </format>
    <format dxfId="1260">
      <pivotArea type="all" dataOnly="0" outline="0" fieldPosition="0"/>
    </format>
    <format dxfId="1259">
      <pivotArea type="all" dataOnly="0" outline="0" fieldPosition="0"/>
    </format>
    <format dxfId="1258">
      <pivotArea type="all" dataOnly="0" outline="0" fieldPosition="0"/>
    </format>
    <format dxfId="1257">
      <pivotArea type="all" dataOnly="0" outline="0" fieldPosition="0"/>
    </format>
    <format dxfId="1256">
      <pivotArea type="all" dataOnly="0" outline="0" fieldPosition="0"/>
    </format>
    <format dxfId="1255">
      <pivotArea outline="0" collapsedLevelsAreSubtotals="1" fieldPosition="0"/>
    </format>
    <format dxfId="1254">
      <pivotArea dataOnly="0" labelOnly="1" outline="0" axis="axisValues" fieldPosition="0"/>
    </format>
    <format dxfId="1253">
      <pivotArea type="all" dataOnly="0" outline="0" fieldPosition="0"/>
    </format>
    <format dxfId="1252">
      <pivotArea outline="0" collapsedLevelsAreSubtotals="1" fieldPosition="0"/>
    </format>
    <format dxfId="1251">
      <pivotArea dataOnly="0" labelOnly="1" outline="0" axis="axisValues" fieldPosition="0"/>
    </format>
    <format dxfId="1250">
      <pivotArea type="all" dataOnly="0" outline="0" fieldPosition="0"/>
    </format>
    <format dxfId="1249">
      <pivotArea outline="0" collapsedLevelsAreSubtotals="1" fieldPosition="0"/>
    </format>
    <format dxfId="1248">
      <pivotArea dataOnly="0" labelOnly="1" outline="0" axis="axisValues" fieldPosition="0"/>
    </format>
    <format dxfId="1247">
      <pivotArea type="all" dataOnly="0" outline="0" fieldPosition="0"/>
    </format>
    <format dxfId="1246">
      <pivotArea outline="0" collapsedLevelsAreSubtotals="1" fieldPosition="0"/>
    </format>
    <format dxfId="124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95A560B6-7ADF-488F-A7E1-63C57125F9F5}" name="PivotTable66"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99:E200"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x="0"/>
        <item h="1" x="2"/>
        <item h="1" m="1" x="5"/>
        <item h="1" x="3"/>
        <item h="1" m="1" x="4"/>
      </items>
    </pivotField>
    <pivotField axis="axisPage" multipleItemSelectionAllowed="1" showAll="0" defaultSubtotal="0">
      <items count="8">
        <item x="1"/>
        <item h="1" x="2"/>
        <item h="1"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2">
    <format dxfId="1288">
      <pivotArea type="all" dataOnly="0" outline="0" fieldPosition="0"/>
    </format>
    <format dxfId="1287">
      <pivotArea type="all" dataOnly="0" outline="0" fieldPosition="0"/>
    </format>
    <format dxfId="1286">
      <pivotArea type="all" dataOnly="0" outline="0" fieldPosition="0"/>
    </format>
    <format dxfId="1285">
      <pivotArea type="all" dataOnly="0" outline="0" fieldPosition="0"/>
    </format>
    <format dxfId="1284">
      <pivotArea type="all" dataOnly="0" outline="0" fieldPosition="0"/>
    </format>
    <format dxfId="1283">
      <pivotArea type="all" dataOnly="0" outline="0" fieldPosition="0"/>
    </format>
    <format dxfId="1282">
      <pivotArea type="all" dataOnly="0" outline="0" fieldPosition="0"/>
    </format>
    <format dxfId="1281">
      <pivotArea type="all" dataOnly="0" outline="0" fieldPosition="0"/>
    </format>
    <format dxfId="1280">
      <pivotArea type="all" dataOnly="0" outline="0" fieldPosition="0"/>
    </format>
    <format dxfId="1279">
      <pivotArea type="all" dataOnly="0" outline="0" fieldPosition="0"/>
    </format>
    <format dxfId="1278">
      <pivotArea type="all" dataOnly="0" outline="0" fieldPosition="0"/>
    </format>
    <format dxfId="1277">
      <pivotArea outline="0" collapsedLevelsAreSubtotals="1" fieldPosition="0"/>
    </format>
    <format dxfId="1276">
      <pivotArea dataOnly="0" labelOnly="1" outline="0" axis="axisValues" fieldPosition="0"/>
    </format>
    <format dxfId="1275">
      <pivotArea type="all" dataOnly="0" outline="0" fieldPosition="0"/>
    </format>
    <format dxfId="1274">
      <pivotArea outline="0" collapsedLevelsAreSubtotals="1" fieldPosition="0"/>
    </format>
    <format dxfId="1273">
      <pivotArea dataOnly="0" labelOnly="1" outline="0" axis="axisValues" fieldPosition="0"/>
    </format>
    <format dxfId="1272">
      <pivotArea type="all" dataOnly="0" outline="0" fieldPosition="0"/>
    </format>
    <format dxfId="1271">
      <pivotArea outline="0" collapsedLevelsAreSubtotals="1" fieldPosition="0"/>
    </format>
    <format dxfId="1270">
      <pivotArea dataOnly="0" labelOnly="1" outline="0" axis="axisValues" fieldPosition="0"/>
    </format>
    <format dxfId="1269">
      <pivotArea type="all" dataOnly="0" outline="0" fieldPosition="0"/>
    </format>
    <format dxfId="1268">
      <pivotArea outline="0" collapsedLevelsAreSubtotals="1" fieldPosition="0"/>
    </format>
    <format dxfId="126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48923F7C-E915-42B6-97D7-4D40AFEAE062}" name="PivotTable26"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211:E212"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x="0"/>
        <item h="1" x="2"/>
        <item h="1" m="1" x="5"/>
        <item h="1" x="3"/>
        <item h="1" m="1" x="4"/>
      </items>
    </pivotField>
    <pivotField axis="axisPage" multipleItemSelectionAllowed="1" showAll="0" defaultSubtotal="0">
      <items count="8">
        <item x="1"/>
        <item x="2"/>
        <item x="0"/>
        <item m="1" x="7"/>
        <item x="3"/>
        <item x="4"/>
        <item m="1" x="6"/>
        <item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2">
    <format dxfId="1310">
      <pivotArea type="all" dataOnly="0" outline="0" fieldPosition="0"/>
    </format>
    <format dxfId="1309">
      <pivotArea type="all" dataOnly="0" outline="0" fieldPosition="0"/>
    </format>
    <format dxfId="1308">
      <pivotArea type="all" dataOnly="0" outline="0" fieldPosition="0"/>
    </format>
    <format dxfId="1307">
      <pivotArea type="all" dataOnly="0" outline="0" fieldPosition="0"/>
    </format>
    <format dxfId="1306">
      <pivotArea type="all" dataOnly="0" outline="0" fieldPosition="0"/>
    </format>
    <format dxfId="1305">
      <pivotArea type="all" dataOnly="0" outline="0" fieldPosition="0"/>
    </format>
    <format dxfId="1304">
      <pivotArea type="all" dataOnly="0" outline="0" fieldPosition="0"/>
    </format>
    <format dxfId="1303">
      <pivotArea type="all" dataOnly="0" outline="0" fieldPosition="0"/>
    </format>
    <format dxfId="1302">
      <pivotArea type="all" dataOnly="0" outline="0" fieldPosition="0"/>
    </format>
    <format dxfId="1301">
      <pivotArea type="all" dataOnly="0" outline="0" fieldPosition="0"/>
    </format>
    <format dxfId="1300">
      <pivotArea type="all" dataOnly="0" outline="0" fieldPosition="0"/>
    </format>
    <format dxfId="1299">
      <pivotArea outline="0" collapsedLevelsAreSubtotals="1" fieldPosition="0"/>
    </format>
    <format dxfId="1298">
      <pivotArea dataOnly="0" labelOnly="1" outline="0" axis="axisValues" fieldPosition="0"/>
    </format>
    <format dxfId="1297">
      <pivotArea type="all" dataOnly="0" outline="0" fieldPosition="0"/>
    </format>
    <format dxfId="1296">
      <pivotArea outline="0" collapsedLevelsAreSubtotals="1" fieldPosition="0"/>
    </format>
    <format dxfId="1295">
      <pivotArea dataOnly="0" labelOnly="1" outline="0" axis="axisValues" fieldPosition="0"/>
    </format>
    <format dxfId="1294">
      <pivotArea type="all" dataOnly="0" outline="0" fieldPosition="0"/>
    </format>
    <format dxfId="1293">
      <pivotArea outline="0" collapsedLevelsAreSubtotals="1" fieldPosition="0"/>
    </format>
    <format dxfId="1292">
      <pivotArea dataOnly="0" labelOnly="1" outline="0" axis="axisValues" fieldPosition="0"/>
    </format>
    <format dxfId="1291">
      <pivotArea type="all" dataOnly="0" outline="0" fieldPosition="0"/>
    </format>
    <format dxfId="1290">
      <pivotArea outline="0" collapsedLevelsAreSubtotals="1" fieldPosition="0"/>
    </format>
    <format dxfId="128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E55CBAAE-94F3-44E2-9A72-942B401081FF}" name="PivotTable50"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13:E114"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h="1" x="1"/>
        <item x="0"/>
        <item h="1" x="2"/>
        <item h="1" x="3"/>
      </items>
    </pivotField>
    <pivotField axis="axisPage" multipleItemSelectionAllowed="1" showAll="0" defaultSubtotal="0">
      <items count="7">
        <item h="1" x="1"/>
        <item h="1" x="2"/>
        <item x="0"/>
        <item h="1"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2">
    <format dxfId="1332">
      <pivotArea type="all" dataOnly="0" outline="0" fieldPosition="0"/>
    </format>
    <format dxfId="1331">
      <pivotArea type="all" dataOnly="0" outline="0" fieldPosition="0"/>
    </format>
    <format dxfId="1330">
      <pivotArea type="all" dataOnly="0" outline="0" fieldPosition="0"/>
    </format>
    <format dxfId="1329">
      <pivotArea type="all" dataOnly="0" outline="0" fieldPosition="0"/>
    </format>
    <format dxfId="1328">
      <pivotArea type="all" dataOnly="0" outline="0" fieldPosition="0"/>
    </format>
    <format dxfId="1327">
      <pivotArea type="all" dataOnly="0" outline="0" fieldPosition="0"/>
    </format>
    <format dxfId="1326">
      <pivotArea type="all" dataOnly="0" outline="0" fieldPosition="0"/>
    </format>
    <format dxfId="1325">
      <pivotArea type="all" dataOnly="0" outline="0" fieldPosition="0"/>
    </format>
    <format dxfId="1324">
      <pivotArea type="all" dataOnly="0" outline="0" fieldPosition="0"/>
    </format>
    <format dxfId="1323">
      <pivotArea type="all" dataOnly="0" outline="0" fieldPosition="0"/>
    </format>
    <format dxfId="1322">
      <pivotArea type="all" dataOnly="0" outline="0" fieldPosition="0"/>
    </format>
    <format dxfId="1321">
      <pivotArea outline="0" collapsedLevelsAreSubtotals="1" fieldPosition="0"/>
    </format>
    <format dxfId="1320">
      <pivotArea dataOnly="0" labelOnly="1" outline="0" axis="axisValues" fieldPosition="0"/>
    </format>
    <format dxfId="1319">
      <pivotArea type="all" dataOnly="0" outline="0" fieldPosition="0"/>
    </format>
    <format dxfId="1318">
      <pivotArea outline="0" collapsedLevelsAreSubtotals="1" fieldPosition="0"/>
    </format>
    <format dxfId="1317">
      <pivotArea dataOnly="0" labelOnly="1" outline="0" axis="axisValues" fieldPosition="0"/>
    </format>
    <format dxfId="1316">
      <pivotArea type="all" dataOnly="0" outline="0" fieldPosition="0"/>
    </format>
    <format dxfId="1315">
      <pivotArea outline="0" collapsedLevelsAreSubtotals="1" fieldPosition="0"/>
    </format>
    <format dxfId="1314">
      <pivotArea dataOnly="0" labelOnly="1" outline="0" axis="axisValues" fieldPosition="0"/>
    </format>
    <format dxfId="1313">
      <pivotArea type="all" dataOnly="0" outline="0" fieldPosition="0"/>
    </format>
    <format dxfId="1312">
      <pivotArea outline="0" collapsedLevelsAreSubtotals="1" fieldPosition="0"/>
    </format>
    <format dxfId="131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1F07F169-3F5C-4225-B76D-4FC7716220FB}" name="PivotTable2"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6:B7" firstHeaderRow="1" firstDataRow="1" firstDataCol="0" rowPageCount="1" colPageCount="1"/>
  <pivotFields count="50">
    <pivotField showAll="0"/>
    <pivotField multipleItemSelectionAllowed="1" showAll="0" defaultSubtotal="0"/>
    <pivotField showAll="0"/>
    <pivotField numFmtId="14" showAll="0"/>
    <pivotField numFmtId="14" showAll="0"/>
    <pivotField showAll="0" defaultSubtotal="0"/>
    <pivotField showAll="0" defaultSubtotal="0"/>
    <pivotField axis="axisPage" multipleItemSelectionAllowed="1" showAll="0">
      <items count="5">
        <item x="1"/>
        <item h="1" x="0"/>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numFmtId="164" showAll="0"/>
    <pivotField showAll="0"/>
    <pivotField showAll="0"/>
    <pivotField showAll="0"/>
    <pivotField showAll="0"/>
    <pivotField numFmtId="164" showAll="0"/>
    <pivotField showAll="0"/>
    <pivotField showAll="0"/>
    <pivotField showAll="0"/>
  </pivotFields>
  <rowItems count="1">
    <i/>
  </rowItems>
  <colItems count="1">
    <i/>
  </colItems>
  <pageFields count="1">
    <pageField fld="7" hier="-1"/>
  </pageFields>
  <dataFields count="1">
    <dataField name="Sum of Net Dwellings" fld="40" baseField="0" baseItem="0"/>
  </dataFields>
  <formats count="22">
    <format dxfId="131">
      <pivotArea type="all" dataOnly="0" outline="0" fieldPosition="0"/>
    </format>
    <format dxfId="130">
      <pivotArea type="all" dataOnly="0" outline="0" fieldPosition="0"/>
    </format>
    <format dxfId="129">
      <pivotArea type="all" dataOnly="0" outline="0" fieldPosition="0"/>
    </format>
    <format dxfId="128">
      <pivotArea type="all" dataOnly="0" outline="0" fieldPosition="0"/>
    </format>
    <format dxfId="127">
      <pivotArea type="all" dataOnly="0" outline="0" fieldPosition="0"/>
    </format>
    <format dxfId="126">
      <pivotArea type="all" dataOnly="0" outline="0" fieldPosition="0"/>
    </format>
    <format dxfId="125">
      <pivotArea type="all" dataOnly="0" outline="0" fieldPosition="0"/>
    </format>
    <format dxfId="124">
      <pivotArea type="all" dataOnly="0" outline="0" fieldPosition="0"/>
    </format>
    <format dxfId="123">
      <pivotArea type="all" dataOnly="0" outline="0" fieldPosition="0"/>
    </format>
    <format dxfId="122">
      <pivotArea type="all" dataOnly="0" outline="0" fieldPosition="0"/>
    </format>
    <format dxfId="121">
      <pivotArea type="all" dataOnly="0" outline="0" fieldPosition="0"/>
    </format>
    <format dxfId="120">
      <pivotArea outline="0" collapsedLevelsAreSubtotals="1" fieldPosition="0"/>
    </format>
    <format dxfId="119">
      <pivotArea dataOnly="0" labelOnly="1" outline="0" axis="axisValues" fieldPosition="0"/>
    </format>
    <format dxfId="118">
      <pivotArea type="all" dataOnly="0" outline="0" fieldPosition="0"/>
    </format>
    <format dxfId="117">
      <pivotArea outline="0" collapsedLevelsAreSubtotals="1" fieldPosition="0"/>
    </format>
    <format dxfId="116">
      <pivotArea dataOnly="0" labelOnly="1" outline="0" axis="axisValues" fieldPosition="0"/>
    </format>
    <format dxfId="115">
      <pivotArea type="all" dataOnly="0" outline="0" fieldPosition="0"/>
    </format>
    <format dxfId="114">
      <pivotArea outline="0" collapsedLevelsAreSubtotals="1" fieldPosition="0"/>
    </format>
    <format dxfId="113">
      <pivotArea dataOnly="0" labelOnly="1" outline="0" axis="axisValues" fieldPosition="0"/>
    </format>
    <format dxfId="112">
      <pivotArea type="all" dataOnly="0" outline="0" fieldPosition="0"/>
    </format>
    <format dxfId="111">
      <pivotArea outline="0" collapsedLevelsAreSubtotals="1" fieldPosition="0"/>
    </format>
    <format dxfId="11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508C31BF-F89E-4135-9779-4DF5E1B5C369}" name="PivotTable18"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78:E79" firstHeaderRow="1" firstDataRow="1" firstDataCol="0" rowPageCount="2" colPageCount="1"/>
  <pivotFields count="50">
    <pivotField showAll="0" defaultSubtotal="0"/>
    <pivotField axis="axisPage" multipleItemSelectionAllowed="1" showAll="0" defaultSubtotal="0">
      <items count="6">
        <item x="1"/>
        <item x="2"/>
        <item x="4"/>
        <item h="1" x="3"/>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4">
        <item h="1" x="1"/>
        <item x="0"/>
        <item h="1" x="2"/>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1" hier="-1"/>
  </pageFields>
  <dataFields count="1">
    <dataField name="Sum of Net Dwellings" fld="40" baseField="0" baseItem="0"/>
  </dataFields>
  <formats count="22">
    <format dxfId="1354">
      <pivotArea type="all" dataOnly="0" outline="0" fieldPosition="0"/>
    </format>
    <format dxfId="1353">
      <pivotArea type="all" dataOnly="0" outline="0" fieldPosition="0"/>
    </format>
    <format dxfId="1352">
      <pivotArea type="all" dataOnly="0" outline="0" fieldPosition="0"/>
    </format>
    <format dxfId="1351">
      <pivotArea type="all" dataOnly="0" outline="0" fieldPosition="0"/>
    </format>
    <format dxfId="1350">
      <pivotArea type="all" dataOnly="0" outline="0" fieldPosition="0"/>
    </format>
    <format dxfId="1349">
      <pivotArea type="all" dataOnly="0" outline="0" fieldPosition="0"/>
    </format>
    <format dxfId="1348">
      <pivotArea type="all" dataOnly="0" outline="0" fieldPosition="0"/>
    </format>
    <format dxfId="1347">
      <pivotArea type="all" dataOnly="0" outline="0" fieldPosition="0"/>
    </format>
    <format dxfId="1346">
      <pivotArea type="all" dataOnly="0" outline="0" fieldPosition="0"/>
    </format>
    <format dxfId="1345">
      <pivotArea type="all" dataOnly="0" outline="0" fieldPosition="0"/>
    </format>
    <format dxfId="1344">
      <pivotArea type="all" dataOnly="0" outline="0" fieldPosition="0"/>
    </format>
    <format dxfId="1343">
      <pivotArea outline="0" collapsedLevelsAreSubtotals="1" fieldPosition="0"/>
    </format>
    <format dxfId="1342">
      <pivotArea dataOnly="0" labelOnly="1" outline="0" axis="axisValues" fieldPosition="0"/>
    </format>
    <format dxfId="1341">
      <pivotArea type="all" dataOnly="0" outline="0" fieldPosition="0"/>
    </format>
    <format dxfId="1340">
      <pivotArea outline="0" collapsedLevelsAreSubtotals="1" fieldPosition="0"/>
    </format>
    <format dxfId="1339">
      <pivotArea dataOnly="0" labelOnly="1" outline="0" axis="axisValues" fieldPosition="0"/>
    </format>
    <format dxfId="1338">
      <pivotArea type="all" dataOnly="0" outline="0" fieldPosition="0"/>
    </format>
    <format dxfId="1337">
      <pivotArea outline="0" collapsedLevelsAreSubtotals="1" fieldPosition="0"/>
    </format>
    <format dxfId="1336">
      <pivotArea dataOnly="0" labelOnly="1" outline="0" axis="axisValues" fieldPosition="0"/>
    </format>
    <format dxfId="1335">
      <pivotArea type="all" dataOnly="0" outline="0" fieldPosition="0"/>
    </format>
    <format dxfId="1334">
      <pivotArea outline="0" collapsedLevelsAreSubtotals="1" fieldPosition="0"/>
    </format>
    <format dxfId="133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D7C41978-6DDE-45B7-BDAF-F4DEC6796878}" name="PivotTable10"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60:B61" firstHeaderRow="1" firstDataRow="1" firstDataCol="0" rowPageCount="2"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4">
        <item x="1"/>
        <item h="1" x="0"/>
        <item h="1" x="2"/>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1" hier="-1"/>
  </pageFields>
  <dataFields count="1">
    <dataField name="Sum of Net Dwellings" fld="40" baseField="0" baseItem="0"/>
  </dataFields>
  <formats count="22">
    <format dxfId="1376">
      <pivotArea type="all" dataOnly="0" outline="0" fieldPosition="0"/>
    </format>
    <format dxfId="1375">
      <pivotArea type="all" dataOnly="0" outline="0" fieldPosition="0"/>
    </format>
    <format dxfId="1374">
      <pivotArea type="all" dataOnly="0" outline="0" fieldPosition="0"/>
    </format>
    <format dxfId="1373">
      <pivotArea type="all" dataOnly="0" outline="0" fieldPosition="0"/>
    </format>
    <format dxfId="1372">
      <pivotArea type="all" dataOnly="0" outline="0" fieldPosition="0"/>
    </format>
    <format dxfId="1371">
      <pivotArea type="all" dataOnly="0" outline="0" fieldPosition="0"/>
    </format>
    <format dxfId="1370">
      <pivotArea type="all" dataOnly="0" outline="0" fieldPosition="0"/>
    </format>
    <format dxfId="1369">
      <pivotArea type="all" dataOnly="0" outline="0" fieldPosition="0"/>
    </format>
    <format dxfId="1368">
      <pivotArea type="all" dataOnly="0" outline="0" fieldPosition="0"/>
    </format>
    <format dxfId="1367">
      <pivotArea type="all" dataOnly="0" outline="0" fieldPosition="0"/>
    </format>
    <format dxfId="1366">
      <pivotArea type="all" dataOnly="0" outline="0" fieldPosition="0"/>
    </format>
    <format dxfId="1365">
      <pivotArea outline="0" collapsedLevelsAreSubtotals="1" fieldPosition="0"/>
    </format>
    <format dxfId="1364">
      <pivotArea dataOnly="0" labelOnly="1" outline="0" axis="axisValues" fieldPosition="0"/>
    </format>
    <format dxfId="1363">
      <pivotArea type="all" dataOnly="0" outline="0" fieldPosition="0"/>
    </format>
    <format dxfId="1362">
      <pivotArea outline="0" collapsedLevelsAreSubtotals="1" fieldPosition="0"/>
    </format>
    <format dxfId="1361">
      <pivotArea dataOnly="0" labelOnly="1" outline="0" axis="axisValues" fieldPosition="0"/>
    </format>
    <format dxfId="1360">
      <pivotArea type="all" dataOnly="0" outline="0" fieldPosition="0"/>
    </format>
    <format dxfId="1359">
      <pivotArea outline="0" collapsedLevelsAreSubtotals="1" fieldPosition="0"/>
    </format>
    <format dxfId="1358">
      <pivotArea dataOnly="0" labelOnly="1" outline="0" axis="axisValues" fieldPosition="0"/>
    </format>
    <format dxfId="1357">
      <pivotArea type="all" dataOnly="0" outline="0" fieldPosition="0"/>
    </format>
    <format dxfId="1356">
      <pivotArea outline="0" collapsedLevelsAreSubtotals="1" fieldPosition="0"/>
    </format>
    <format dxfId="135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426DAA58-06F1-4046-8F36-5A39D904EA06}" name="PivotTable7"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47:B48" firstHeaderRow="1" firstDataRow="1" firstDataCol="0" rowPageCount="3" colPageCount="1"/>
  <pivotFields count="50">
    <pivotField showAll="0"/>
    <pivotField axis="axisPage" multipleItemSelectionAllowed="1" showAll="0" defaultSubtotal="0">
      <items count="6">
        <item x="1"/>
        <item x="2"/>
        <item x="4"/>
        <item x="3"/>
        <item x="0"/>
        <item m="1" x="5"/>
      </items>
    </pivotField>
    <pivotField axis="axisPage" multipleItemSelectionAllowed="1" showAll="0">
      <items count="8">
        <item h="1" m="1" x="2"/>
        <item h="1" m="1" x="6"/>
        <item x="1"/>
        <item m="1" x="5"/>
        <item h="1" m="1" x="4"/>
        <item h="1" m="1" x="3"/>
        <item h="1" x="0"/>
        <item t="default"/>
      </items>
    </pivotField>
    <pivotField numFmtId="14" showAll="0"/>
    <pivotField numFmtId="14" showAll="0"/>
    <pivotField showAll="0" defaultSubtotal="0"/>
    <pivotField showAll="0" defaultSubtotal="0"/>
    <pivotField axis="axisPage" multipleItemSelectionAllowed="1" showAll="0">
      <items count="6">
        <item h="1" m="1" x="4"/>
        <item h="1" x="1"/>
        <item h="1" x="0"/>
        <item x="2"/>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numFmtId="164"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1" hier="-1"/>
    <pageField fld="2" hier="-1"/>
    <pageField fld="7" hier="-1"/>
  </pageFields>
  <dataFields count="1">
    <dataField name="Sum of Net Dwellings" fld="40" baseField="0" baseItem="0"/>
  </dataFields>
  <formats count="22">
    <format dxfId="1398">
      <pivotArea type="all" dataOnly="0" outline="0" fieldPosition="0"/>
    </format>
    <format dxfId="1397">
      <pivotArea type="all" dataOnly="0" outline="0" fieldPosition="0"/>
    </format>
    <format dxfId="1396">
      <pivotArea type="all" dataOnly="0" outline="0" fieldPosition="0"/>
    </format>
    <format dxfId="1395">
      <pivotArea type="all" dataOnly="0" outline="0" fieldPosition="0"/>
    </format>
    <format dxfId="1394">
      <pivotArea type="all" dataOnly="0" outline="0" fieldPosition="0"/>
    </format>
    <format dxfId="1393">
      <pivotArea type="all" dataOnly="0" outline="0" fieldPosition="0"/>
    </format>
    <format dxfId="1392">
      <pivotArea type="all" dataOnly="0" outline="0" fieldPosition="0"/>
    </format>
    <format dxfId="1391">
      <pivotArea type="all" dataOnly="0" outline="0" fieldPosition="0"/>
    </format>
    <format dxfId="1390">
      <pivotArea type="all" dataOnly="0" outline="0" fieldPosition="0"/>
    </format>
    <format dxfId="1389">
      <pivotArea type="all" dataOnly="0" outline="0" fieldPosition="0"/>
    </format>
    <format dxfId="1388">
      <pivotArea type="all" dataOnly="0" outline="0" fieldPosition="0"/>
    </format>
    <format dxfId="1387">
      <pivotArea outline="0" collapsedLevelsAreSubtotals="1" fieldPosition="0"/>
    </format>
    <format dxfId="1386">
      <pivotArea dataOnly="0" labelOnly="1" outline="0" axis="axisValues" fieldPosition="0"/>
    </format>
    <format dxfId="1385">
      <pivotArea type="all" dataOnly="0" outline="0" fieldPosition="0"/>
    </format>
    <format dxfId="1384">
      <pivotArea outline="0" collapsedLevelsAreSubtotals="1" fieldPosition="0"/>
    </format>
    <format dxfId="1383">
      <pivotArea dataOnly="0" labelOnly="1" outline="0" axis="axisValues" fieldPosition="0"/>
    </format>
    <format dxfId="1382">
      <pivotArea type="all" dataOnly="0" outline="0" fieldPosition="0"/>
    </format>
    <format dxfId="1381">
      <pivotArea outline="0" collapsedLevelsAreSubtotals="1" fieldPosition="0"/>
    </format>
    <format dxfId="1380">
      <pivotArea dataOnly="0" labelOnly="1" outline="0" axis="axisValues" fieldPosition="0"/>
    </format>
    <format dxfId="1379">
      <pivotArea type="all" dataOnly="0" outline="0" fieldPosition="0"/>
    </format>
    <format dxfId="1378">
      <pivotArea outline="0" collapsedLevelsAreSubtotals="1" fieldPosition="0"/>
    </format>
    <format dxfId="137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EE1FF006-4F15-47B1-90C4-BFFF784DB822}" name="PivotTable67"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53:H154"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h="1" x="0"/>
        <item x="2"/>
        <item h="1" m="1" x="5"/>
        <item h="1" x="3"/>
        <item h="1" m="1" x="4"/>
      </items>
    </pivotField>
    <pivotField axis="axisPage" multipleItemSelectionAllowed="1" showAll="0" defaultSubtotal="0">
      <items count="8">
        <item h="1" x="1"/>
        <item h="1" x="2"/>
        <item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2">
    <format dxfId="1420">
      <pivotArea type="all" dataOnly="0" outline="0" fieldPosition="0"/>
    </format>
    <format dxfId="1419">
      <pivotArea type="all" dataOnly="0" outline="0" fieldPosition="0"/>
    </format>
    <format dxfId="1418">
      <pivotArea type="all" dataOnly="0" outline="0" fieldPosition="0"/>
    </format>
    <format dxfId="1417">
      <pivotArea type="all" dataOnly="0" outline="0" fieldPosition="0"/>
    </format>
    <format dxfId="1416">
      <pivotArea type="all" dataOnly="0" outline="0" fieldPosition="0"/>
    </format>
    <format dxfId="1415">
      <pivotArea type="all" dataOnly="0" outline="0" fieldPosition="0"/>
    </format>
    <format dxfId="1414">
      <pivotArea type="all" dataOnly="0" outline="0" fieldPosition="0"/>
    </format>
    <format dxfId="1413">
      <pivotArea type="all" dataOnly="0" outline="0" fieldPosition="0"/>
    </format>
    <format dxfId="1412">
      <pivotArea type="all" dataOnly="0" outline="0" fieldPosition="0"/>
    </format>
    <format dxfId="1411">
      <pivotArea type="all" dataOnly="0" outline="0" fieldPosition="0"/>
    </format>
    <format dxfId="1410">
      <pivotArea type="all" dataOnly="0" outline="0" fieldPosition="0"/>
    </format>
    <format dxfId="1409">
      <pivotArea outline="0" collapsedLevelsAreSubtotals="1" fieldPosition="0"/>
    </format>
    <format dxfId="1408">
      <pivotArea dataOnly="0" labelOnly="1" outline="0" axis="axisValues" fieldPosition="0"/>
    </format>
    <format dxfId="1407">
      <pivotArea type="all" dataOnly="0" outline="0" fieldPosition="0"/>
    </format>
    <format dxfId="1406">
      <pivotArea outline="0" collapsedLevelsAreSubtotals="1" fieldPosition="0"/>
    </format>
    <format dxfId="1405">
      <pivotArea dataOnly="0" labelOnly="1" outline="0" axis="axisValues" fieldPosition="0"/>
    </format>
    <format dxfId="1404">
      <pivotArea type="all" dataOnly="0" outline="0" fieldPosition="0"/>
    </format>
    <format dxfId="1403">
      <pivotArea outline="0" collapsedLevelsAreSubtotals="1" fieldPosition="0"/>
    </format>
    <format dxfId="1402">
      <pivotArea dataOnly="0" labelOnly="1" outline="0" axis="axisValues" fieldPosition="0"/>
    </format>
    <format dxfId="1401">
      <pivotArea type="all" dataOnly="0" outline="0" fieldPosition="0"/>
    </format>
    <format dxfId="1400">
      <pivotArea outline="0" collapsedLevelsAreSubtotals="1" fieldPosition="0"/>
    </format>
    <format dxfId="139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0C8A0A1-7F19-4FDF-B54D-71AA589EFAC0}" name="PivotTable60"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90:H191"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h="1" x="0"/>
        <item x="2"/>
        <item h="1" m="1" x="5"/>
        <item h="1" x="3"/>
        <item h="1" m="1" x="4"/>
      </items>
    </pivotField>
    <pivotField axis="axisPage" multipleItemSelectionAllowed="1" showAll="0" defaultSubtotal="0">
      <items count="8">
        <item x="1"/>
        <item h="1" x="2"/>
        <item h="1" x="0"/>
        <item h="1" m="1" x="7"/>
        <item h="1"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2">
    <format dxfId="153">
      <pivotArea type="all" dataOnly="0" outline="0" fieldPosition="0"/>
    </format>
    <format dxfId="152">
      <pivotArea type="all" dataOnly="0" outline="0" fieldPosition="0"/>
    </format>
    <format dxfId="151">
      <pivotArea type="all" dataOnly="0" outline="0" fieldPosition="0"/>
    </format>
    <format dxfId="150">
      <pivotArea type="all" dataOnly="0" outline="0" fieldPosition="0"/>
    </format>
    <format dxfId="149">
      <pivotArea type="all" dataOnly="0" outline="0" fieldPosition="0"/>
    </format>
    <format dxfId="148">
      <pivotArea type="all" dataOnly="0" outline="0" fieldPosition="0"/>
    </format>
    <format dxfId="147">
      <pivotArea type="all" dataOnly="0" outline="0" fieldPosition="0"/>
    </format>
    <format dxfId="146">
      <pivotArea type="all" dataOnly="0" outline="0" fieldPosition="0"/>
    </format>
    <format dxfId="145">
      <pivotArea type="all" dataOnly="0" outline="0" fieldPosition="0"/>
    </format>
    <format dxfId="144">
      <pivotArea type="all" dataOnly="0" outline="0" fieldPosition="0"/>
    </format>
    <format dxfId="143">
      <pivotArea type="all" dataOnly="0" outline="0" fieldPosition="0"/>
    </format>
    <format dxfId="142">
      <pivotArea outline="0" collapsedLevelsAreSubtotals="1" fieldPosition="0"/>
    </format>
    <format dxfId="141">
      <pivotArea dataOnly="0" labelOnly="1" outline="0" axis="axisValues" fieldPosition="0"/>
    </format>
    <format dxfId="140">
      <pivotArea type="all" dataOnly="0" outline="0" fieldPosition="0"/>
    </format>
    <format dxfId="139">
      <pivotArea outline="0" collapsedLevelsAreSubtotals="1" fieldPosition="0"/>
    </format>
    <format dxfId="138">
      <pivotArea dataOnly="0" labelOnly="1" outline="0" axis="axisValues" fieldPosition="0"/>
    </format>
    <format dxfId="137">
      <pivotArea type="all" dataOnly="0" outline="0" fieldPosition="0"/>
    </format>
    <format dxfId="136">
      <pivotArea outline="0" collapsedLevelsAreSubtotals="1" fieldPosition="0"/>
    </format>
    <format dxfId="135">
      <pivotArea dataOnly="0" labelOnly="1" outline="0" axis="axisValues" fieldPosition="0"/>
    </format>
    <format dxfId="134">
      <pivotArea type="all" dataOnly="0" outline="0" fieldPosition="0"/>
    </format>
    <format dxfId="133">
      <pivotArea outline="0" collapsedLevelsAreSubtotals="1" fieldPosition="0"/>
    </format>
    <format dxfId="13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B1402DC6-A053-4FA1-8BFA-B1D76B3D0836}" name="PivotTable57"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39:H140" firstHeaderRow="1" firstDataRow="1" firstDataCol="0" rowPageCount="2" colPageCount="1"/>
  <pivotFields count="50">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4">
        <item h="1" x="1"/>
        <item h="1" x="0"/>
        <item x="2"/>
        <item h="1" x="3"/>
      </items>
    </pivotField>
    <pivotField axis="axisPage" multipleItemSelectionAllowed="1" showAll="0" defaultSubtotal="0">
      <items count="7">
        <item h="1" x="1"/>
        <item h="1" x="2"/>
        <item x="0"/>
        <item h="1" x="3"/>
        <item h="1" x="4"/>
        <item h="1" x="5"/>
        <item h="1" x="6"/>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numFmtId="164"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2">
    <format dxfId="175">
      <pivotArea type="all" dataOnly="0" outline="0" fieldPosition="0"/>
    </format>
    <format dxfId="174">
      <pivotArea type="all" dataOnly="0" outline="0" fieldPosition="0"/>
    </format>
    <format dxfId="173">
      <pivotArea type="all" dataOnly="0" outline="0" fieldPosition="0"/>
    </format>
    <format dxfId="172">
      <pivotArea type="all" dataOnly="0" outline="0" fieldPosition="0"/>
    </format>
    <format dxfId="171">
      <pivotArea type="all" dataOnly="0" outline="0" fieldPosition="0"/>
    </format>
    <format dxfId="170">
      <pivotArea type="all" dataOnly="0" outline="0" fieldPosition="0"/>
    </format>
    <format dxfId="169">
      <pivotArea type="all" dataOnly="0" outline="0" fieldPosition="0"/>
    </format>
    <format dxfId="168">
      <pivotArea type="all" dataOnly="0" outline="0" fieldPosition="0"/>
    </format>
    <format dxfId="167">
      <pivotArea type="all" dataOnly="0" outline="0" fieldPosition="0"/>
    </format>
    <format dxfId="166">
      <pivotArea type="all" dataOnly="0" outline="0" fieldPosition="0"/>
    </format>
    <format dxfId="165">
      <pivotArea type="all" dataOnly="0" outline="0" fieldPosition="0"/>
    </format>
    <format dxfId="164">
      <pivotArea outline="0" collapsedLevelsAreSubtotals="1" fieldPosition="0"/>
    </format>
    <format dxfId="163">
      <pivotArea dataOnly="0" labelOnly="1" outline="0" axis="axisValues" fieldPosition="0"/>
    </format>
    <format dxfId="162">
      <pivotArea type="all" dataOnly="0" outline="0" fieldPosition="0"/>
    </format>
    <format dxfId="161">
      <pivotArea outline="0" collapsedLevelsAreSubtotals="1" fieldPosition="0"/>
    </format>
    <format dxfId="160">
      <pivotArea dataOnly="0" labelOnly="1" outline="0" axis="axisValues" fieldPosition="0"/>
    </format>
    <format dxfId="159">
      <pivotArea type="all" dataOnly="0" outline="0" fieldPosition="0"/>
    </format>
    <format dxfId="158">
      <pivotArea outline="0" collapsedLevelsAreSubtotals="1" fieldPosition="0"/>
    </format>
    <format dxfId="157">
      <pivotArea dataOnly="0" labelOnly="1" outline="0" axis="axisValues" fieldPosition="0"/>
    </format>
    <format dxfId="156">
      <pivotArea type="all" dataOnly="0" outline="0" fieldPosition="0"/>
    </format>
    <format dxfId="155">
      <pivotArea outline="0" collapsedLevelsAreSubtotals="1" fieldPosition="0"/>
    </format>
    <format dxfId="15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41249361-E2FB-4EC3-9AAD-E7304B2EC7F5}" name="PivotTable86"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K171:K172" firstHeaderRow="1" firstDataRow="1" firstDataCol="0" rowPageCount="3" colPageCount="1"/>
  <pivotFields count="50">
    <pivotField showAll="0" defaultSubtotal="0"/>
    <pivotField axis="axisPage" multipleItemSelectionAllowed="1" showAll="0" defaultSubtotal="0">
      <items count="6">
        <item h="1" x="1"/>
        <item h="1" x="2"/>
        <item h="1" x="4"/>
        <item x="3"/>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1"/>
        <item x="0"/>
        <item h="1" x="2"/>
        <item h="1" m="1" x="5"/>
        <item h="1" x="3"/>
        <item h="1" m="1" x="4"/>
      </items>
    </pivotField>
    <pivotField axis="axisPage" multipleItemSelectionAllowed="1" showAll="0" defaultSubtotal="0">
      <items count="8">
        <item h="1" x="1"/>
        <item h="1" x="2"/>
        <item h="1" x="0"/>
        <item h="1" m="1" x="7"/>
        <item x="3"/>
        <item h="1" x="4"/>
        <item h="1" m="1" x="6"/>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2">
    <format dxfId="197">
      <pivotArea type="all" dataOnly="0" outline="0" fieldPosition="0"/>
    </format>
    <format dxfId="196">
      <pivotArea type="all" dataOnly="0" outline="0" fieldPosition="0"/>
    </format>
    <format dxfId="195">
      <pivotArea type="all" dataOnly="0" outline="0" fieldPosition="0"/>
    </format>
    <format dxfId="194">
      <pivotArea type="all" dataOnly="0" outline="0" fieldPosition="0"/>
    </format>
    <format dxfId="193">
      <pivotArea type="all" dataOnly="0" outline="0" fieldPosition="0"/>
    </format>
    <format dxfId="192">
      <pivotArea type="all" dataOnly="0" outline="0" fieldPosition="0"/>
    </format>
    <format dxfId="191">
      <pivotArea type="all" dataOnly="0" outline="0" fieldPosition="0"/>
    </format>
    <format dxfId="190">
      <pivotArea type="all" dataOnly="0" outline="0" fieldPosition="0"/>
    </format>
    <format dxfId="189">
      <pivotArea type="all" dataOnly="0" outline="0" fieldPosition="0"/>
    </format>
    <format dxfId="188">
      <pivotArea type="all" dataOnly="0" outline="0" fieldPosition="0"/>
    </format>
    <format dxfId="187">
      <pivotArea type="all" dataOnly="0" outline="0" fieldPosition="0"/>
    </format>
    <format dxfId="186">
      <pivotArea outline="0" collapsedLevelsAreSubtotals="1" fieldPosition="0"/>
    </format>
    <format dxfId="185">
      <pivotArea dataOnly="0" labelOnly="1" outline="0" axis="axisValues" fieldPosition="0"/>
    </format>
    <format dxfId="184">
      <pivotArea type="all" dataOnly="0" outline="0" fieldPosition="0"/>
    </format>
    <format dxfId="183">
      <pivotArea outline="0" collapsedLevelsAreSubtotals="1" fieldPosition="0"/>
    </format>
    <format dxfId="182">
      <pivotArea dataOnly="0" labelOnly="1" outline="0" axis="axisValues" fieldPosition="0"/>
    </format>
    <format dxfId="181">
      <pivotArea type="all" dataOnly="0" outline="0" fieldPosition="0"/>
    </format>
    <format dxfId="180">
      <pivotArea outline="0" collapsedLevelsAreSubtotals="1" fieldPosition="0"/>
    </format>
    <format dxfId="179">
      <pivotArea dataOnly="0" labelOnly="1" outline="0" axis="axisValues" fieldPosition="0"/>
    </format>
    <format dxfId="178">
      <pivotArea type="all" dataOnly="0" outline="0" fieldPosition="0"/>
    </format>
    <format dxfId="177">
      <pivotArea outline="0" collapsedLevelsAreSubtotals="1" fieldPosition="0"/>
    </format>
    <format dxfId="17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ivotTable" Target="../pivotTables/pivotTable55.xml"/><Relationship Id="rId63" Type="http://schemas.openxmlformats.org/officeDocument/2006/relationships/pivotTable" Target="../pivotTables/pivotTable63.xml"/><Relationship Id="rId7" Type="http://schemas.openxmlformats.org/officeDocument/2006/relationships/pivotTable" Target="../pivotTables/pivotTable7.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8" Type="http://schemas.openxmlformats.org/officeDocument/2006/relationships/pivotTable" Target="../pivotTables/pivotTable58.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61" Type="http://schemas.openxmlformats.org/officeDocument/2006/relationships/pivotTable" Target="../pivotTables/pivotTable61.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64" Type="http://schemas.openxmlformats.org/officeDocument/2006/relationships/printerSettings" Target="../printerSettings/printerSettings2.bin"/><Relationship Id="rId8" Type="http://schemas.openxmlformats.org/officeDocument/2006/relationships/pivotTable" Target="../pivotTables/pivotTable8.xml"/><Relationship Id="rId51" Type="http://schemas.openxmlformats.org/officeDocument/2006/relationships/pivotTable" Target="../pivotTables/pivotTable51.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15FFA-2785-4FE3-8DD6-DBADF49D353B}">
  <sheetPr>
    <pageSetUpPr autoPageBreaks="0"/>
  </sheetPr>
  <dimension ref="A1:AE194"/>
  <sheetViews>
    <sheetView tabSelected="1" zoomScaleNormal="100" zoomScaleSheetLayoutView="100" zoomScalePageLayoutView="60" workbookViewId="0">
      <selection activeCell="B2" sqref="B2:R3"/>
    </sheetView>
  </sheetViews>
  <sheetFormatPr defaultRowHeight="12.75" x14ac:dyDescent="0.2"/>
  <cols>
    <col min="1" max="2" width="9.140625" style="8"/>
    <col min="3" max="3" width="9.140625" style="8" customWidth="1"/>
    <col min="4" max="5" width="9.140625" style="8"/>
    <col min="6" max="6" width="9.42578125" style="8" customWidth="1"/>
    <col min="7" max="7" width="9.140625" style="8"/>
    <col min="8" max="8" width="9.140625" style="8" customWidth="1"/>
    <col min="9" max="11" width="9.140625" style="8"/>
    <col min="12" max="12" width="9.140625" style="8" customWidth="1"/>
    <col min="13" max="19" width="9.140625" style="8"/>
    <col min="20" max="20" width="23.140625" style="8" bestFit="1" customWidth="1"/>
    <col min="21" max="21" width="21.5703125" style="8" bestFit="1" customWidth="1"/>
    <col min="22" max="16384" width="9.140625" style="8"/>
  </cols>
  <sheetData>
    <row r="1" spans="1:31" x14ac:dyDescent="0.2">
      <c r="A1" s="5"/>
      <c r="B1" s="6"/>
      <c r="C1" s="7"/>
      <c r="D1" s="7"/>
      <c r="E1" s="7"/>
      <c r="F1" s="7"/>
      <c r="G1" s="7"/>
      <c r="H1" s="7"/>
      <c r="I1" s="7"/>
      <c r="J1" s="7"/>
      <c r="K1" s="7"/>
      <c r="L1" s="7"/>
      <c r="M1" s="7"/>
      <c r="N1" s="7"/>
      <c r="O1" s="7"/>
      <c r="P1" s="7"/>
      <c r="Q1" s="7"/>
      <c r="R1" s="7"/>
      <c r="S1" s="5"/>
      <c r="T1" s="5"/>
      <c r="U1" s="5"/>
      <c r="V1" s="5"/>
      <c r="W1" s="5"/>
      <c r="X1" s="5"/>
      <c r="Y1" s="5"/>
      <c r="Z1" s="5"/>
      <c r="AA1" s="5"/>
      <c r="AB1" s="5"/>
      <c r="AC1" s="5"/>
      <c r="AD1" s="5"/>
    </row>
    <row r="2" spans="1:31" ht="50.1" customHeight="1" x14ac:dyDescent="0.2">
      <c r="A2" s="5"/>
      <c r="B2" s="209" t="s">
        <v>1372</v>
      </c>
      <c r="C2" s="210"/>
      <c r="D2" s="210"/>
      <c r="E2" s="210"/>
      <c r="F2" s="210"/>
      <c r="G2" s="210"/>
      <c r="H2" s="210"/>
      <c r="I2" s="210"/>
      <c r="J2" s="210"/>
      <c r="K2" s="210"/>
      <c r="L2" s="210"/>
      <c r="M2" s="210"/>
      <c r="N2" s="210"/>
      <c r="O2" s="210"/>
      <c r="P2" s="210"/>
      <c r="Q2" s="210"/>
      <c r="R2" s="211"/>
      <c r="S2" s="5"/>
      <c r="T2" s="5"/>
      <c r="U2" s="5"/>
      <c r="V2" s="5"/>
      <c r="W2" s="5"/>
      <c r="X2" s="5"/>
      <c r="Y2" s="5"/>
      <c r="Z2" s="5"/>
      <c r="AA2" s="5"/>
      <c r="AB2" s="5"/>
      <c r="AC2" s="5"/>
      <c r="AD2" s="5"/>
    </row>
    <row r="3" spans="1:31" ht="20.25" customHeight="1" x14ac:dyDescent="0.2">
      <c r="A3" s="5"/>
      <c r="B3" s="212"/>
      <c r="C3" s="213"/>
      <c r="D3" s="213"/>
      <c r="E3" s="213"/>
      <c r="F3" s="213"/>
      <c r="G3" s="213"/>
      <c r="H3" s="213"/>
      <c r="I3" s="213"/>
      <c r="J3" s="213"/>
      <c r="K3" s="213"/>
      <c r="L3" s="213"/>
      <c r="M3" s="213"/>
      <c r="N3" s="213"/>
      <c r="O3" s="213"/>
      <c r="P3" s="213"/>
      <c r="Q3" s="213"/>
      <c r="R3" s="214"/>
      <c r="S3" s="5"/>
      <c r="T3" s="5"/>
      <c r="U3" s="5"/>
      <c r="V3" s="5"/>
      <c r="W3" s="5"/>
      <c r="X3" s="5"/>
      <c r="Y3" s="5"/>
      <c r="Z3" s="5"/>
      <c r="AA3" s="5"/>
      <c r="AB3" s="5"/>
      <c r="AC3" s="5"/>
      <c r="AD3" s="5"/>
    </row>
    <row r="4" spans="1:31" x14ac:dyDescent="0.2">
      <c r="A4" s="5"/>
      <c r="B4" s="9"/>
      <c r="C4" s="10"/>
      <c r="D4" s="10"/>
      <c r="E4" s="10"/>
      <c r="F4" s="10"/>
      <c r="G4" s="10"/>
      <c r="H4" s="10"/>
      <c r="I4" s="10"/>
      <c r="J4" s="10"/>
      <c r="K4" s="10"/>
      <c r="L4" s="10"/>
      <c r="M4" s="10"/>
      <c r="N4" s="10"/>
      <c r="O4" s="10"/>
      <c r="P4" s="10"/>
      <c r="Q4" s="10"/>
      <c r="R4" s="11"/>
      <c r="S4" s="5"/>
      <c r="T4" s="5"/>
      <c r="U4" s="5"/>
      <c r="V4" s="5"/>
      <c r="W4" s="5"/>
      <c r="X4" s="5"/>
      <c r="Y4" s="5"/>
      <c r="Z4" s="5"/>
      <c r="AA4" s="5"/>
      <c r="AB4" s="5"/>
      <c r="AC4" s="5"/>
      <c r="AD4" s="5"/>
    </row>
    <row r="5" spans="1:31" x14ac:dyDescent="0.2">
      <c r="A5" s="5"/>
      <c r="B5" s="12" t="s">
        <v>1148</v>
      </c>
      <c r="C5" s="13" t="s">
        <v>1149</v>
      </c>
      <c r="D5" s="14"/>
      <c r="E5" s="14"/>
      <c r="F5" s="14"/>
      <c r="G5" s="14"/>
      <c r="H5" s="14"/>
      <c r="I5" s="14"/>
      <c r="J5" s="14"/>
      <c r="K5" s="14"/>
      <c r="L5" s="14"/>
      <c r="M5" s="14"/>
      <c r="N5" s="15"/>
      <c r="O5" s="15"/>
      <c r="P5" s="15"/>
      <c r="Q5" s="15"/>
      <c r="R5" s="16"/>
      <c r="S5" s="5"/>
      <c r="T5" s="5"/>
      <c r="U5" s="5"/>
      <c r="V5" s="5"/>
      <c r="W5" s="5"/>
      <c r="X5" s="5"/>
      <c r="Y5" s="5"/>
      <c r="Z5" s="5"/>
      <c r="AA5" s="5"/>
      <c r="AB5" s="5"/>
      <c r="AC5" s="5"/>
      <c r="AD5" s="5"/>
    </row>
    <row r="6" spans="1:31" ht="22.5" customHeight="1" x14ac:dyDescent="0.2">
      <c r="A6" s="5"/>
      <c r="B6" s="206" t="s">
        <v>1150</v>
      </c>
      <c r="C6" s="207"/>
      <c r="D6" s="207"/>
      <c r="E6" s="208" t="s">
        <v>1151</v>
      </c>
      <c r="F6" s="215" t="s">
        <v>1271</v>
      </c>
      <c r="G6" s="216"/>
      <c r="H6" s="216"/>
      <c r="I6" s="216"/>
      <c r="J6" s="216"/>
      <c r="K6" s="216"/>
      <c r="L6" s="216"/>
      <c r="M6" s="216"/>
      <c r="N6" s="217"/>
      <c r="O6" s="208" t="s">
        <v>1152</v>
      </c>
      <c r="P6" s="208" t="s">
        <v>1153</v>
      </c>
      <c r="Q6" s="15"/>
      <c r="R6" s="16"/>
      <c r="S6" s="15"/>
      <c r="T6" s="5"/>
      <c r="U6" s="5"/>
      <c r="V6" s="5"/>
      <c r="W6" s="5"/>
      <c r="X6" s="5"/>
      <c r="Y6" s="5"/>
      <c r="Z6" s="5"/>
      <c r="AA6" s="5"/>
      <c r="AB6" s="5"/>
      <c r="AC6" s="5"/>
      <c r="AD6" s="5"/>
      <c r="AE6" s="5"/>
    </row>
    <row r="7" spans="1:31" x14ac:dyDescent="0.2">
      <c r="A7" s="5"/>
      <c r="B7" s="206"/>
      <c r="C7" s="207"/>
      <c r="D7" s="207"/>
      <c r="E7" s="208"/>
      <c r="F7" s="17" t="s">
        <v>1154</v>
      </c>
      <c r="G7" s="17" t="s">
        <v>1155</v>
      </c>
      <c r="H7" s="17" t="s">
        <v>1156</v>
      </c>
      <c r="I7" s="17" t="s">
        <v>1157</v>
      </c>
      <c r="J7" s="17" t="s">
        <v>1158</v>
      </c>
      <c r="K7" s="17" t="s">
        <v>1159</v>
      </c>
      <c r="L7" s="17" t="s">
        <v>1160</v>
      </c>
      <c r="M7" s="17" t="s">
        <v>1161</v>
      </c>
      <c r="N7" s="17" t="s">
        <v>1269</v>
      </c>
      <c r="O7" s="208"/>
      <c r="P7" s="208"/>
      <c r="Q7" s="15"/>
      <c r="R7" s="16"/>
      <c r="S7" s="15"/>
      <c r="T7" s="5"/>
      <c r="U7" s="5"/>
      <c r="V7" s="5"/>
      <c r="W7" s="5"/>
      <c r="X7" s="5"/>
      <c r="Y7" s="5"/>
      <c r="Z7" s="5"/>
      <c r="AA7" s="5"/>
      <c r="AB7" s="5"/>
      <c r="AC7" s="5"/>
      <c r="AD7" s="5"/>
      <c r="AE7" s="5"/>
    </row>
    <row r="8" spans="1:31" x14ac:dyDescent="0.2">
      <c r="A8" s="5"/>
      <c r="B8" s="202" t="s">
        <v>1162</v>
      </c>
      <c r="C8" s="203"/>
      <c r="D8" s="203"/>
      <c r="E8" s="133">
        <v>2450</v>
      </c>
      <c r="F8" s="133">
        <v>208</v>
      </c>
      <c r="G8" s="134">
        <v>695</v>
      </c>
      <c r="H8" s="135">
        <v>235</v>
      </c>
      <c r="I8" s="133">
        <v>304</v>
      </c>
      <c r="J8" s="133">
        <v>491</v>
      </c>
      <c r="K8" s="133">
        <v>460</v>
      </c>
      <c r="L8" s="133">
        <v>382</v>
      </c>
      <c r="M8" s="133">
        <v>419</v>
      </c>
      <c r="N8" s="133">
        <f>GETPIVOTDATA("NET DWELLINGS",Pivot!$B$6)</f>
        <v>332</v>
      </c>
      <c r="O8" s="133">
        <f>SUM(F8:N8)</f>
        <v>3526</v>
      </c>
      <c r="P8" s="136">
        <f>O8/E8</f>
        <v>1.4391836734693877</v>
      </c>
      <c r="Q8" s="15"/>
      <c r="R8" s="16"/>
      <c r="S8" s="15"/>
      <c r="T8" s="5"/>
      <c r="U8" s="5"/>
      <c r="V8" s="5"/>
      <c r="W8" s="5"/>
      <c r="X8" s="5"/>
      <c r="Y8" s="5"/>
      <c r="Z8" s="5"/>
      <c r="AA8" s="5"/>
      <c r="AB8" s="5"/>
      <c r="AC8" s="5"/>
      <c r="AD8" s="5"/>
      <c r="AE8" s="5"/>
    </row>
    <row r="9" spans="1:31" ht="12.75" customHeight="1" x14ac:dyDescent="0.2">
      <c r="A9" s="5"/>
      <c r="B9" s="18"/>
      <c r="C9" s="19"/>
      <c r="D9" s="19"/>
      <c r="E9" s="20"/>
      <c r="F9" s="20"/>
      <c r="G9" s="21"/>
      <c r="H9" s="22"/>
      <c r="I9" s="20"/>
      <c r="J9" s="20"/>
      <c r="K9" s="20"/>
      <c r="L9" s="20"/>
      <c r="M9" s="20"/>
      <c r="N9" s="23"/>
      <c r="O9" s="15"/>
      <c r="P9" s="15"/>
      <c r="Q9" s="15"/>
      <c r="R9" s="16"/>
      <c r="S9" s="15"/>
      <c r="T9" s="5"/>
      <c r="U9" s="5"/>
      <c r="V9" s="5"/>
      <c r="W9" s="5"/>
      <c r="X9" s="5"/>
      <c r="Y9" s="5"/>
      <c r="Z9" s="5"/>
      <c r="AA9" s="5"/>
      <c r="AB9" s="5"/>
      <c r="AC9" s="5"/>
      <c r="AD9" s="5"/>
      <c r="AE9" s="5"/>
    </row>
    <row r="10" spans="1:31" ht="12.75" customHeight="1" x14ac:dyDescent="0.2">
      <c r="A10" s="5"/>
      <c r="B10" s="24"/>
      <c r="C10" s="15"/>
      <c r="D10" s="15"/>
      <c r="E10" s="15"/>
      <c r="F10" s="15"/>
      <c r="G10" s="15"/>
      <c r="H10" s="15"/>
      <c r="I10" s="15"/>
      <c r="J10" s="15"/>
      <c r="K10" s="15"/>
      <c r="L10" s="15"/>
      <c r="M10" s="15"/>
      <c r="N10" s="15"/>
      <c r="O10" s="15"/>
      <c r="P10" s="15"/>
      <c r="Q10" s="15"/>
      <c r="R10" s="16"/>
      <c r="S10" s="5"/>
      <c r="T10" s="5"/>
      <c r="U10" s="5"/>
      <c r="V10" s="5"/>
      <c r="W10" s="5"/>
      <c r="X10" s="5"/>
      <c r="Y10" s="5"/>
      <c r="Z10" s="5"/>
      <c r="AA10" s="5"/>
      <c r="AB10" s="5"/>
      <c r="AC10" s="5"/>
      <c r="AD10" s="5"/>
    </row>
    <row r="11" spans="1:31" x14ac:dyDescent="0.2">
      <c r="A11" s="5"/>
      <c r="B11" s="132" t="s">
        <v>1194</v>
      </c>
      <c r="C11" s="13" t="s">
        <v>1163</v>
      </c>
      <c r="D11" s="14"/>
      <c r="E11" s="14"/>
      <c r="F11" s="14"/>
      <c r="G11" s="14"/>
      <c r="H11" s="14"/>
      <c r="I11" s="14"/>
      <c r="J11" s="15"/>
      <c r="K11" s="15"/>
      <c r="L11" s="15"/>
      <c r="M11" s="15"/>
      <c r="N11" s="15"/>
      <c r="O11" s="15"/>
      <c r="P11" s="15"/>
      <c r="Q11" s="15"/>
      <c r="R11" s="16"/>
      <c r="S11" s="5"/>
      <c r="T11" s="5"/>
      <c r="U11" s="5"/>
      <c r="V11" s="5"/>
      <c r="W11" s="5"/>
      <c r="X11" s="5"/>
      <c r="Y11" s="5"/>
      <c r="Z11" s="5"/>
      <c r="AA11" s="5"/>
      <c r="AB11" s="5"/>
      <c r="AC11" s="5"/>
      <c r="AD11" s="5"/>
    </row>
    <row r="12" spans="1:31" ht="21.95" customHeight="1" x14ac:dyDescent="0.2">
      <c r="A12" s="5"/>
      <c r="B12" s="206" t="s">
        <v>1150</v>
      </c>
      <c r="C12" s="207"/>
      <c r="D12" s="207"/>
      <c r="E12" s="208" t="s">
        <v>1151</v>
      </c>
      <c r="F12" s="215" t="s">
        <v>1272</v>
      </c>
      <c r="G12" s="216"/>
      <c r="H12" s="216"/>
      <c r="I12" s="216"/>
      <c r="J12" s="217"/>
      <c r="K12" s="208" t="s">
        <v>1152</v>
      </c>
      <c r="L12" s="208" t="s">
        <v>1153</v>
      </c>
      <c r="M12" s="15"/>
      <c r="N12" s="15"/>
      <c r="O12" s="15"/>
      <c r="P12" s="15"/>
      <c r="Q12" s="15"/>
      <c r="R12" s="16"/>
      <c r="S12" s="5"/>
      <c r="T12" s="5"/>
      <c r="U12" s="5"/>
      <c r="V12" s="5"/>
      <c r="W12" s="5"/>
      <c r="X12" s="5"/>
      <c r="Y12" s="5"/>
      <c r="Z12" s="5"/>
      <c r="AA12" s="5"/>
      <c r="AB12" s="5"/>
      <c r="AC12" s="5"/>
      <c r="AD12" s="5"/>
    </row>
    <row r="13" spans="1:31" x14ac:dyDescent="0.2">
      <c r="A13" s="5"/>
      <c r="B13" s="206"/>
      <c r="C13" s="207"/>
      <c r="D13" s="207"/>
      <c r="E13" s="208"/>
      <c r="F13" s="114" t="s">
        <v>1158</v>
      </c>
      <c r="G13" s="114" t="s">
        <v>1159</v>
      </c>
      <c r="H13" s="113" t="s">
        <v>1160</v>
      </c>
      <c r="I13" s="113" t="s">
        <v>1161</v>
      </c>
      <c r="J13" s="113" t="s">
        <v>1269</v>
      </c>
      <c r="K13" s="208"/>
      <c r="L13" s="208"/>
      <c r="M13" s="15"/>
      <c r="N13" s="15"/>
      <c r="O13" s="15"/>
      <c r="P13" s="15"/>
      <c r="Q13" s="15"/>
      <c r="R13" s="16"/>
      <c r="S13" s="5"/>
      <c r="T13" s="37"/>
      <c r="U13" s="37"/>
      <c r="V13" s="37"/>
      <c r="W13" s="37"/>
      <c r="X13" s="37"/>
      <c r="Y13" s="37"/>
      <c r="Z13" s="5"/>
      <c r="AA13" s="5"/>
      <c r="AB13" s="5"/>
      <c r="AC13" s="5"/>
      <c r="AD13" s="5"/>
    </row>
    <row r="14" spans="1:31" x14ac:dyDescent="0.2">
      <c r="A14" s="5"/>
      <c r="B14" s="202" t="s">
        <v>1162</v>
      </c>
      <c r="C14" s="203"/>
      <c r="D14" s="203"/>
      <c r="E14" s="133">
        <v>3150</v>
      </c>
      <c r="F14" s="133">
        <v>491</v>
      </c>
      <c r="G14" s="133">
        <v>460</v>
      </c>
      <c r="H14" s="133">
        <v>382</v>
      </c>
      <c r="I14" s="133">
        <v>419</v>
      </c>
      <c r="J14" s="133">
        <f>GETPIVOTDATA("NET DWELLINGS",Pivot!$B$6)</f>
        <v>332</v>
      </c>
      <c r="K14" s="133">
        <f>SUM(F14:J14)</f>
        <v>2084</v>
      </c>
      <c r="L14" s="136">
        <f>K14/E14</f>
        <v>0.66158730158730161</v>
      </c>
      <c r="M14" s="15"/>
      <c r="N14" s="15"/>
      <c r="O14" s="15"/>
      <c r="P14" s="15"/>
      <c r="Q14" s="15"/>
      <c r="R14" s="16"/>
      <c r="S14" s="5"/>
      <c r="T14" s="37"/>
      <c r="U14" s="15"/>
      <c r="V14" s="37"/>
      <c r="W14" s="37"/>
      <c r="X14" s="37"/>
      <c r="Y14" s="37"/>
      <c r="Z14" s="5"/>
      <c r="AA14" s="5"/>
      <c r="AB14" s="5"/>
      <c r="AC14" s="5"/>
      <c r="AD14" s="5"/>
    </row>
    <row r="15" spans="1:31" ht="22.5" customHeight="1" x14ac:dyDescent="0.2">
      <c r="A15" s="5"/>
      <c r="B15" s="25"/>
      <c r="C15" s="26"/>
      <c r="D15" s="15"/>
      <c r="E15" s="15"/>
      <c r="F15" s="15"/>
      <c r="G15" s="15"/>
      <c r="H15" s="15"/>
      <c r="I15" s="15"/>
      <c r="J15" s="15"/>
      <c r="K15" s="15"/>
      <c r="L15" s="15"/>
      <c r="M15" s="15"/>
      <c r="N15" s="15"/>
      <c r="O15" s="15"/>
      <c r="P15" s="15"/>
      <c r="Q15" s="15"/>
      <c r="R15" s="16"/>
      <c r="S15" s="5"/>
      <c r="T15" s="37"/>
      <c r="U15" s="37"/>
      <c r="V15" s="37"/>
      <c r="W15" s="37"/>
      <c r="X15" s="37"/>
      <c r="Y15" s="37"/>
      <c r="Z15" s="5"/>
      <c r="AA15" s="5"/>
      <c r="AB15" s="5"/>
      <c r="AC15" s="5"/>
      <c r="AD15" s="5"/>
    </row>
    <row r="16" spans="1:31" x14ac:dyDescent="0.2">
      <c r="A16" s="5"/>
      <c r="B16" s="132" t="s">
        <v>1202</v>
      </c>
      <c r="C16" s="13" t="s">
        <v>1355</v>
      </c>
      <c r="D16" s="14"/>
      <c r="E16" s="14"/>
      <c r="F16" s="14"/>
      <c r="G16" s="14"/>
      <c r="H16" s="14"/>
      <c r="I16" s="14"/>
      <c r="J16" s="14"/>
      <c r="K16" s="14"/>
      <c r="L16" s="14"/>
      <c r="M16" s="27"/>
      <c r="N16" s="27"/>
      <c r="O16" s="15"/>
      <c r="P16" s="15"/>
      <c r="Q16" s="15"/>
      <c r="R16" s="16"/>
      <c r="S16" s="5"/>
      <c r="T16" s="37"/>
      <c r="U16" s="37"/>
      <c r="V16" s="37"/>
      <c r="W16" s="37"/>
      <c r="X16" s="37"/>
      <c r="Y16" s="37"/>
      <c r="Z16" s="5"/>
      <c r="AA16" s="5"/>
      <c r="AB16" s="5"/>
      <c r="AC16" s="5"/>
      <c r="AD16" s="5"/>
    </row>
    <row r="17" spans="1:30" ht="15" x14ac:dyDescent="0.25">
      <c r="A17" s="5"/>
      <c r="B17" s="218"/>
      <c r="C17" s="219"/>
      <c r="D17" s="219"/>
      <c r="E17" s="219"/>
      <c r="F17" s="219"/>
      <c r="G17" s="219"/>
      <c r="H17" s="219"/>
      <c r="I17" s="219"/>
      <c r="J17" s="219"/>
      <c r="K17" s="219"/>
      <c r="L17" s="219"/>
      <c r="M17" s="27"/>
      <c r="N17" s="15"/>
      <c r="O17" s="15"/>
      <c r="P17" s="15"/>
      <c r="Q17" s="15"/>
      <c r="R17" s="16"/>
      <c r="S17" s="5"/>
      <c r="T17" s="141"/>
      <c r="U17" s="124"/>
      <c r="V17" s="37"/>
      <c r="W17" s="37"/>
      <c r="X17" s="37"/>
      <c r="Y17" s="37"/>
      <c r="Z17" s="5"/>
      <c r="AA17" s="5"/>
      <c r="AB17" s="5"/>
      <c r="AC17" s="5"/>
      <c r="AD17" s="5"/>
    </row>
    <row r="18" spans="1:30" x14ac:dyDescent="0.2">
      <c r="A18" s="5"/>
      <c r="B18" s="28" t="s">
        <v>1164</v>
      </c>
      <c r="C18" s="205" t="s">
        <v>1165</v>
      </c>
      <c r="D18" s="205"/>
      <c r="E18" s="205"/>
      <c r="F18" s="205"/>
      <c r="G18" s="205"/>
      <c r="H18" s="205"/>
      <c r="I18" s="205"/>
      <c r="J18" s="205"/>
      <c r="K18" s="205"/>
      <c r="L18" s="143">
        <v>3150</v>
      </c>
      <c r="M18" s="15"/>
      <c r="N18" s="15"/>
      <c r="O18" s="15"/>
      <c r="P18" s="15"/>
      <c r="Q18" s="15"/>
      <c r="R18" s="16"/>
      <c r="S18" s="5"/>
      <c r="T18" s="37"/>
      <c r="U18" s="37"/>
      <c r="V18" s="37"/>
      <c r="W18" s="37"/>
      <c r="X18" s="37"/>
      <c r="Y18" s="37"/>
      <c r="Z18" s="5"/>
      <c r="AA18" s="5"/>
      <c r="AB18" s="5"/>
      <c r="AC18" s="5"/>
      <c r="AD18" s="5"/>
    </row>
    <row r="19" spans="1:30" ht="12.75" customHeight="1" x14ac:dyDescent="0.25">
      <c r="A19" s="5"/>
      <c r="B19" s="28" t="s">
        <v>1166</v>
      </c>
      <c r="C19" s="205" t="s">
        <v>1278</v>
      </c>
      <c r="D19" s="205"/>
      <c r="E19" s="205"/>
      <c r="F19" s="205"/>
      <c r="G19" s="205"/>
      <c r="H19" s="205"/>
      <c r="I19" s="205"/>
      <c r="J19" s="205"/>
      <c r="K19" s="205"/>
      <c r="L19" s="137">
        <f>J8+K8+L8+M8+N8</f>
        <v>2084</v>
      </c>
      <c r="M19" s="15"/>
      <c r="N19" s="15"/>
      <c r="O19" s="15"/>
      <c r="P19" s="15"/>
      <c r="Q19" s="15"/>
      <c r="R19" s="16"/>
      <c r="S19" s="5"/>
      <c r="T19" s="125"/>
      <c r="U19" s="125"/>
      <c r="V19" s="37"/>
      <c r="W19" s="37"/>
      <c r="X19" s="37"/>
      <c r="Y19" s="37"/>
      <c r="Z19" s="5"/>
      <c r="AA19" s="5"/>
      <c r="AB19" s="5"/>
      <c r="AC19" s="5"/>
      <c r="AD19" s="5"/>
    </row>
    <row r="20" spans="1:30" x14ac:dyDescent="0.2">
      <c r="A20" s="5"/>
      <c r="B20" s="28" t="s">
        <v>1167</v>
      </c>
      <c r="C20" s="205" t="s">
        <v>1274</v>
      </c>
      <c r="D20" s="205"/>
      <c r="E20" s="205"/>
      <c r="F20" s="205"/>
      <c r="G20" s="205"/>
      <c r="H20" s="205"/>
      <c r="I20" s="205"/>
      <c r="J20" s="204" t="s">
        <v>1168</v>
      </c>
      <c r="K20" s="204"/>
      <c r="L20" s="137">
        <f>L18-L19</f>
        <v>1066</v>
      </c>
      <c r="M20" s="15"/>
      <c r="N20" s="15"/>
      <c r="O20" s="15"/>
      <c r="P20" s="15"/>
      <c r="Q20" s="15"/>
      <c r="R20" s="16"/>
      <c r="S20" s="5"/>
      <c r="T20" s="37"/>
      <c r="U20" s="37"/>
      <c r="V20" s="37"/>
      <c r="W20" s="37"/>
      <c r="X20" s="37"/>
      <c r="Y20" s="37"/>
      <c r="Z20" s="5"/>
      <c r="AA20" s="5"/>
      <c r="AB20" s="5"/>
      <c r="AC20" s="5"/>
      <c r="AD20" s="5"/>
    </row>
    <row r="21" spans="1:30" x14ac:dyDescent="0.2">
      <c r="A21" s="5"/>
      <c r="B21" s="28" t="s">
        <v>1169</v>
      </c>
      <c r="C21" s="205" t="s">
        <v>1170</v>
      </c>
      <c r="D21" s="205"/>
      <c r="E21" s="205"/>
      <c r="F21" s="205"/>
      <c r="G21" s="205"/>
      <c r="H21" s="205"/>
      <c r="I21" s="205"/>
      <c r="J21" s="204" t="s">
        <v>1275</v>
      </c>
      <c r="K21" s="204"/>
      <c r="L21" s="137">
        <f>L20/5</f>
        <v>213.2</v>
      </c>
      <c r="M21" s="15"/>
      <c r="N21" s="15"/>
      <c r="O21" s="15"/>
      <c r="P21" s="15"/>
      <c r="Q21" s="15"/>
      <c r="R21" s="16"/>
      <c r="S21" s="5"/>
      <c r="T21" s="37"/>
      <c r="U21" s="37"/>
      <c r="V21" s="37"/>
      <c r="W21" s="37"/>
      <c r="X21" s="37"/>
      <c r="Y21" s="37"/>
      <c r="Z21" s="5"/>
      <c r="AA21" s="5"/>
      <c r="AB21" s="5"/>
      <c r="AC21" s="5"/>
      <c r="AD21" s="5"/>
    </row>
    <row r="22" spans="1:30" x14ac:dyDescent="0.2">
      <c r="A22" s="5"/>
      <c r="B22" s="28" t="s">
        <v>1171</v>
      </c>
      <c r="C22" s="205" t="s">
        <v>1172</v>
      </c>
      <c r="D22" s="205"/>
      <c r="E22" s="205"/>
      <c r="F22" s="205"/>
      <c r="G22" s="205"/>
      <c r="H22" s="205"/>
      <c r="I22" s="205"/>
      <c r="J22" s="204" t="s">
        <v>1173</v>
      </c>
      <c r="K22" s="204"/>
      <c r="L22" s="137">
        <f>L21*5</f>
        <v>1066</v>
      </c>
      <c r="M22" s="15"/>
      <c r="N22" s="15"/>
      <c r="O22" s="15"/>
      <c r="P22" s="15"/>
      <c r="Q22" s="15"/>
      <c r="R22" s="16"/>
      <c r="S22" s="5"/>
      <c r="T22" s="37"/>
      <c r="U22" s="37"/>
      <c r="V22" s="37"/>
      <c r="W22" s="37"/>
      <c r="X22" s="37"/>
      <c r="Y22" s="37"/>
      <c r="Z22" s="5"/>
      <c r="AA22" s="5"/>
      <c r="AB22" s="5"/>
      <c r="AC22" s="5"/>
      <c r="AD22" s="5"/>
    </row>
    <row r="23" spans="1:30" x14ac:dyDescent="0.2">
      <c r="A23" s="5"/>
      <c r="B23" s="28" t="s">
        <v>1174</v>
      </c>
      <c r="C23" s="205" t="s">
        <v>1175</v>
      </c>
      <c r="D23" s="205"/>
      <c r="E23" s="205"/>
      <c r="F23" s="205"/>
      <c r="G23" s="205"/>
      <c r="H23" s="205"/>
      <c r="I23" s="205"/>
      <c r="J23" s="204" t="s">
        <v>1176</v>
      </c>
      <c r="K23" s="204"/>
      <c r="L23" s="137">
        <f>L22*0.05</f>
        <v>53.300000000000004</v>
      </c>
      <c r="M23" s="15"/>
      <c r="N23" s="15"/>
      <c r="O23" s="15"/>
      <c r="P23" s="15"/>
      <c r="Q23" s="15"/>
      <c r="R23" s="16"/>
      <c r="S23" s="5"/>
      <c r="T23" s="37"/>
      <c r="U23" s="37"/>
      <c r="V23" s="123"/>
      <c r="W23" s="123"/>
      <c r="X23" s="123"/>
      <c r="Y23" s="37"/>
      <c r="Z23" s="5"/>
      <c r="AA23" s="5"/>
      <c r="AB23" s="5"/>
      <c r="AC23" s="5"/>
      <c r="AD23" s="5"/>
    </row>
    <row r="24" spans="1:30" x14ac:dyDescent="0.2">
      <c r="A24" s="5"/>
      <c r="B24" s="28" t="s">
        <v>1177</v>
      </c>
      <c r="C24" s="205" t="s">
        <v>1178</v>
      </c>
      <c r="D24" s="205"/>
      <c r="E24" s="205"/>
      <c r="F24" s="205"/>
      <c r="G24" s="205"/>
      <c r="H24" s="205"/>
      <c r="I24" s="205"/>
      <c r="J24" s="204" t="s">
        <v>1179</v>
      </c>
      <c r="K24" s="204"/>
      <c r="L24" s="137">
        <f>L22+L23</f>
        <v>1119.3</v>
      </c>
      <c r="M24" s="15"/>
      <c r="N24" s="15"/>
      <c r="O24" s="15"/>
      <c r="P24" s="15"/>
      <c r="Q24" s="15"/>
      <c r="R24" s="16"/>
      <c r="S24" s="5"/>
      <c r="T24" s="37"/>
      <c r="U24" s="37"/>
      <c r="V24" s="123"/>
      <c r="W24" s="123"/>
      <c r="X24" s="123"/>
      <c r="Y24" s="37"/>
      <c r="Z24" s="5"/>
      <c r="AA24" s="5"/>
      <c r="AB24" s="5"/>
      <c r="AC24" s="5"/>
      <c r="AD24" s="5"/>
    </row>
    <row r="25" spans="1:30" x14ac:dyDescent="0.2">
      <c r="A25" s="5"/>
      <c r="B25" s="28" t="s">
        <v>1180</v>
      </c>
      <c r="C25" s="205" t="s">
        <v>1181</v>
      </c>
      <c r="D25" s="205"/>
      <c r="E25" s="205"/>
      <c r="F25" s="205"/>
      <c r="G25" s="205"/>
      <c r="H25" s="205"/>
      <c r="I25" s="205"/>
      <c r="J25" s="204"/>
      <c r="K25" s="204"/>
      <c r="L25" s="143">
        <f>H53</f>
        <v>2208</v>
      </c>
      <c r="M25" s="15"/>
      <c r="N25" s="15"/>
      <c r="O25" s="15"/>
      <c r="P25" s="15"/>
      <c r="Q25" s="15"/>
      <c r="R25" s="16"/>
      <c r="S25" s="5"/>
      <c r="T25" s="37"/>
      <c r="U25" s="37"/>
      <c r="V25" s="123"/>
      <c r="W25" s="123"/>
      <c r="X25" s="123"/>
      <c r="Y25" s="37"/>
      <c r="Z25" s="5"/>
      <c r="AA25" s="5"/>
      <c r="AB25" s="5"/>
      <c r="AC25" s="5"/>
      <c r="AD25" s="5"/>
    </row>
    <row r="26" spans="1:30" x14ac:dyDescent="0.2">
      <c r="A26" s="5"/>
      <c r="B26" s="28" t="s">
        <v>1182</v>
      </c>
      <c r="C26" s="205" t="s">
        <v>1343</v>
      </c>
      <c r="D26" s="205"/>
      <c r="E26" s="205"/>
      <c r="F26" s="205"/>
      <c r="G26" s="205"/>
      <c r="H26" s="205"/>
      <c r="I26" s="205"/>
      <c r="J26" s="204" t="s">
        <v>1183</v>
      </c>
      <c r="K26" s="204"/>
      <c r="L26" s="167">
        <f>L25/L24</f>
        <v>1.9726614848566069</v>
      </c>
      <c r="M26" s="15"/>
      <c r="N26" s="15"/>
      <c r="O26" s="15"/>
      <c r="P26" s="15"/>
      <c r="Q26" s="15"/>
      <c r="R26" s="16"/>
      <c r="S26" s="5"/>
      <c r="T26" s="37"/>
      <c r="U26" s="37"/>
      <c r="V26" s="123"/>
      <c r="W26" s="123"/>
      <c r="X26" s="123"/>
      <c r="Y26" s="37"/>
      <c r="Z26" s="5"/>
      <c r="AA26" s="5"/>
      <c r="AB26" s="5"/>
      <c r="AC26" s="5"/>
      <c r="AD26" s="5"/>
    </row>
    <row r="27" spans="1:30" x14ac:dyDescent="0.2">
      <c r="A27" s="5"/>
      <c r="B27" s="28" t="s">
        <v>1184</v>
      </c>
      <c r="C27" s="205" t="s">
        <v>1363</v>
      </c>
      <c r="D27" s="205"/>
      <c r="E27" s="205"/>
      <c r="F27" s="205"/>
      <c r="G27" s="205"/>
      <c r="H27" s="205"/>
      <c r="I27" s="205"/>
      <c r="J27" s="204" t="s">
        <v>1185</v>
      </c>
      <c r="K27" s="204"/>
      <c r="L27" s="166">
        <f>L25/L21</f>
        <v>10.356472795497186</v>
      </c>
      <c r="M27" s="15"/>
      <c r="N27" s="15"/>
      <c r="O27" s="15"/>
      <c r="P27" s="15"/>
      <c r="Q27" s="15"/>
      <c r="R27" s="16"/>
      <c r="S27" s="5"/>
      <c r="T27" s="37"/>
      <c r="U27" s="37"/>
      <c r="V27" s="123"/>
      <c r="W27" s="123"/>
      <c r="X27" s="123"/>
      <c r="Y27" s="37"/>
      <c r="Z27" s="5"/>
      <c r="AA27" s="5"/>
      <c r="AB27" s="5"/>
      <c r="AC27" s="5"/>
      <c r="AD27" s="5"/>
    </row>
    <row r="28" spans="1:30" x14ac:dyDescent="0.2">
      <c r="A28" s="5"/>
      <c r="B28" s="29"/>
      <c r="C28" s="30"/>
      <c r="D28" s="30"/>
      <c r="E28" s="30"/>
      <c r="F28" s="30"/>
      <c r="G28" s="30"/>
      <c r="H28" s="30"/>
      <c r="I28" s="30"/>
      <c r="J28" s="31"/>
      <c r="K28" s="31"/>
      <c r="L28" s="32"/>
      <c r="M28" s="15"/>
      <c r="N28" s="15"/>
      <c r="O28" s="15"/>
      <c r="P28" s="15"/>
      <c r="Q28" s="15"/>
      <c r="R28" s="16"/>
      <c r="S28" s="5"/>
      <c r="T28" s="37"/>
      <c r="U28" s="37"/>
      <c r="V28" s="123"/>
      <c r="W28" s="123"/>
      <c r="X28" s="123"/>
      <c r="Y28" s="37"/>
      <c r="Z28" s="5"/>
      <c r="AA28" s="5"/>
      <c r="AB28" s="5"/>
      <c r="AC28" s="5"/>
      <c r="AD28" s="5"/>
    </row>
    <row r="29" spans="1:30" x14ac:dyDescent="0.2">
      <c r="A29" s="5"/>
      <c r="B29" s="29"/>
      <c r="C29" s="30"/>
      <c r="D29" s="30"/>
      <c r="E29" s="30"/>
      <c r="F29" s="30"/>
      <c r="G29" s="30"/>
      <c r="H29" s="30"/>
      <c r="I29" s="30"/>
      <c r="J29" s="31"/>
      <c r="K29" s="31"/>
      <c r="L29" s="32"/>
      <c r="M29" s="15"/>
      <c r="N29" s="15"/>
      <c r="O29" s="15"/>
      <c r="P29" s="15"/>
      <c r="Q29" s="15"/>
      <c r="R29" s="16"/>
      <c r="S29" s="5"/>
      <c r="T29" s="37"/>
      <c r="U29" s="37"/>
      <c r="V29" s="123"/>
      <c r="W29" s="123"/>
      <c r="X29" s="123"/>
      <c r="Y29" s="37"/>
      <c r="Z29" s="5"/>
      <c r="AA29" s="5"/>
      <c r="AB29" s="5"/>
      <c r="AC29" s="5"/>
      <c r="AD29" s="5"/>
    </row>
    <row r="30" spans="1:30" ht="12.75" customHeight="1" x14ac:dyDescent="0.2">
      <c r="A30" s="5"/>
      <c r="B30" s="132" t="s">
        <v>1206</v>
      </c>
      <c r="C30" s="13" t="s">
        <v>1394</v>
      </c>
      <c r="D30" s="14"/>
      <c r="E30" s="14"/>
      <c r="F30" s="14"/>
      <c r="G30" s="14"/>
      <c r="H30" s="14"/>
      <c r="I30" s="14"/>
      <c r="J30" s="14"/>
      <c r="K30" s="14"/>
      <c r="L30" s="14"/>
      <c r="M30" s="15"/>
      <c r="N30" s="15"/>
      <c r="O30" s="15"/>
      <c r="P30" s="15"/>
      <c r="Q30" s="15"/>
      <c r="R30" s="16"/>
      <c r="S30" s="5"/>
      <c r="T30" s="123"/>
      <c r="U30" s="123"/>
      <c r="V30" s="123"/>
      <c r="W30" s="123"/>
      <c r="X30" s="123"/>
      <c r="Y30" s="37"/>
      <c r="Z30" s="5"/>
      <c r="AA30" s="5"/>
      <c r="AB30" s="5"/>
      <c r="AC30" s="5"/>
      <c r="AD30" s="5"/>
    </row>
    <row r="31" spans="1:30" ht="12.75" customHeight="1" x14ac:dyDescent="0.2">
      <c r="A31" s="5"/>
      <c r="B31" s="218"/>
      <c r="C31" s="219"/>
      <c r="D31" s="219"/>
      <c r="E31" s="219"/>
      <c r="F31" s="219"/>
      <c r="G31" s="219"/>
      <c r="H31" s="219"/>
      <c r="I31" s="219"/>
      <c r="J31" s="219"/>
      <c r="K31" s="219"/>
      <c r="L31" s="219"/>
      <c r="M31" s="15"/>
      <c r="N31" s="15"/>
      <c r="O31" s="15"/>
      <c r="P31" s="15"/>
      <c r="Q31" s="15"/>
      <c r="R31" s="16"/>
      <c r="S31" s="5"/>
      <c r="T31" s="123"/>
      <c r="U31" s="123"/>
      <c r="V31" s="123"/>
      <c r="W31" s="123"/>
      <c r="X31" s="123"/>
      <c r="Y31" s="37"/>
      <c r="Z31" s="5"/>
      <c r="AA31" s="5"/>
      <c r="AB31" s="5"/>
      <c r="AC31" s="5"/>
      <c r="AD31" s="5"/>
    </row>
    <row r="32" spans="1:30" ht="12.75" customHeight="1" x14ac:dyDescent="0.2">
      <c r="A32" s="5"/>
      <c r="B32" s="28" t="s">
        <v>1164</v>
      </c>
      <c r="C32" s="205" t="s">
        <v>1389</v>
      </c>
      <c r="D32" s="205"/>
      <c r="E32" s="205"/>
      <c r="F32" s="205"/>
      <c r="G32" s="205"/>
      <c r="H32" s="205"/>
      <c r="I32" s="205"/>
      <c r="J32" s="205"/>
      <c r="K32" s="205"/>
      <c r="L32" s="143">
        <v>4110</v>
      </c>
      <c r="M32" s="15"/>
      <c r="N32" s="15"/>
      <c r="O32" s="15"/>
      <c r="P32" s="15"/>
      <c r="Q32" s="15"/>
      <c r="R32" s="16"/>
      <c r="S32" s="5"/>
      <c r="T32" s="123"/>
      <c r="U32" s="123"/>
      <c r="V32" s="123"/>
      <c r="W32" s="123"/>
      <c r="X32" s="123"/>
      <c r="Y32" s="37"/>
      <c r="Z32" s="5"/>
      <c r="AA32" s="5"/>
      <c r="AB32" s="5"/>
      <c r="AC32" s="5"/>
      <c r="AD32" s="5"/>
    </row>
    <row r="33" spans="1:30" ht="12.75" customHeight="1" x14ac:dyDescent="0.2">
      <c r="A33" s="5"/>
      <c r="B33" s="142" t="s">
        <v>1166</v>
      </c>
      <c r="C33" s="205" t="s">
        <v>1393</v>
      </c>
      <c r="D33" s="205"/>
      <c r="E33" s="205"/>
      <c r="F33" s="205"/>
      <c r="G33" s="205"/>
      <c r="H33" s="205"/>
      <c r="I33" s="205"/>
      <c r="J33" s="205"/>
      <c r="K33" s="205"/>
      <c r="L33" s="143">
        <f>N8</f>
        <v>332</v>
      </c>
      <c r="M33" s="15"/>
      <c r="N33" s="15"/>
      <c r="O33" s="15"/>
      <c r="P33" s="15"/>
      <c r="Q33" s="15"/>
      <c r="R33" s="16"/>
      <c r="S33" s="5"/>
      <c r="T33" s="123"/>
      <c r="U33" s="123"/>
      <c r="V33" s="123"/>
      <c r="W33" s="123"/>
      <c r="X33" s="123"/>
      <c r="Y33" s="37"/>
      <c r="Z33" s="5"/>
      <c r="AA33" s="5"/>
      <c r="AB33" s="5"/>
      <c r="AC33" s="5"/>
      <c r="AD33" s="5"/>
    </row>
    <row r="34" spans="1:30" ht="12.75" customHeight="1" x14ac:dyDescent="0.2">
      <c r="A34" s="5"/>
      <c r="B34" s="28" t="s">
        <v>1167</v>
      </c>
      <c r="C34" s="205" t="s">
        <v>1362</v>
      </c>
      <c r="D34" s="205"/>
      <c r="E34" s="205"/>
      <c r="F34" s="205"/>
      <c r="G34" s="205"/>
      <c r="H34" s="205"/>
      <c r="I34" s="205"/>
      <c r="J34" s="204" t="s">
        <v>1168</v>
      </c>
      <c r="K34" s="204"/>
      <c r="L34" s="137">
        <f>L32-L33</f>
        <v>3778</v>
      </c>
      <c r="M34" s="15"/>
      <c r="N34" s="15"/>
      <c r="O34" s="15"/>
      <c r="P34" s="15"/>
      <c r="Q34" s="15"/>
      <c r="R34" s="16"/>
      <c r="S34" s="5"/>
      <c r="T34" s="123"/>
      <c r="U34" s="123"/>
      <c r="V34" s="123"/>
      <c r="W34" s="123"/>
      <c r="X34" s="123"/>
      <c r="Y34" s="37"/>
      <c r="Z34" s="5"/>
      <c r="AA34" s="5"/>
      <c r="AB34" s="5"/>
      <c r="AC34" s="5"/>
      <c r="AD34" s="5"/>
    </row>
    <row r="35" spans="1:30" ht="12.75" customHeight="1" x14ac:dyDescent="0.2">
      <c r="A35" s="5"/>
      <c r="B35" s="28" t="s">
        <v>1169</v>
      </c>
      <c r="C35" s="205" t="s">
        <v>1170</v>
      </c>
      <c r="D35" s="205"/>
      <c r="E35" s="205"/>
      <c r="F35" s="205"/>
      <c r="G35" s="205"/>
      <c r="H35" s="205"/>
      <c r="I35" s="205"/>
      <c r="J35" s="204" t="s">
        <v>1361</v>
      </c>
      <c r="K35" s="204"/>
      <c r="L35" s="137">
        <f>L34/9</f>
        <v>419.77777777777777</v>
      </c>
      <c r="M35" s="15"/>
      <c r="N35" s="15"/>
      <c r="O35" s="15"/>
      <c r="P35" s="15"/>
      <c r="Q35" s="15"/>
      <c r="R35" s="16"/>
      <c r="S35" s="5"/>
      <c r="T35" s="123"/>
      <c r="U35" s="123"/>
      <c r="V35" s="123"/>
      <c r="W35" s="123"/>
      <c r="X35" s="123"/>
      <c r="Y35" s="37"/>
      <c r="Z35" s="5"/>
      <c r="AA35" s="5"/>
      <c r="AB35" s="5"/>
      <c r="AC35" s="5"/>
      <c r="AD35" s="5"/>
    </row>
    <row r="36" spans="1:30" ht="12.75" customHeight="1" x14ac:dyDescent="0.2">
      <c r="A36" s="5"/>
      <c r="B36" s="28" t="s">
        <v>1171</v>
      </c>
      <c r="C36" s="205" t="s">
        <v>1172</v>
      </c>
      <c r="D36" s="205"/>
      <c r="E36" s="205"/>
      <c r="F36" s="205"/>
      <c r="G36" s="205"/>
      <c r="H36" s="205"/>
      <c r="I36" s="205"/>
      <c r="J36" s="204" t="s">
        <v>1173</v>
      </c>
      <c r="K36" s="204"/>
      <c r="L36" s="137">
        <f>L35*5</f>
        <v>2098.8888888888887</v>
      </c>
      <c r="M36" s="15"/>
      <c r="N36" s="15"/>
      <c r="O36" s="15"/>
      <c r="P36" s="15"/>
      <c r="Q36" s="15"/>
      <c r="R36" s="16"/>
      <c r="S36" s="5"/>
      <c r="T36" s="123"/>
      <c r="U36" s="123"/>
      <c r="V36" s="123"/>
      <c r="W36" s="123"/>
      <c r="X36" s="123"/>
      <c r="Y36" s="37"/>
      <c r="Z36" s="5"/>
      <c r="AA36" s="5"/>
      <c r="AB36" s="5"/>
      <c r="AC36" s="5"/>
      <c r="AD36" s="5"/>
    </row>
    <row r="37" spans="1:30" ht="12.75" customHeight="1" x14ac:dyDescent="0.2">
      <c r="A37" s="5"/>
      <c r="B37" s="28" t="s">
        <v>1174</v>
      </c>
      <c r="C37" s="205" t="s">
        <v>1175</v>
      </c>
      <c r="D37" s="205"/>
      <c r="E37" s="205"/>
      <c r="F37" s="205"/>
      <c r="G37" s="205"/>
      <c r="H37" s="205"/>
      <c r="I37" s="205"/>
      <c r="J37" s="204" t="s">
        <v>1176</v>
      </c>
      <c r="K37" s="204"/>
      <c r="L37" s="137">
        <f>L36*0.05</f>
        <v>104.94444444444444</v>
      </c>
      <c r="M37" s="15"/>
      <c r="N37" s="15"/>
      <c r="O37" s="15"/>
      <c r="P37" s="15"/>
      <c r="Q37" s="15"/>
      <c r="R37" s="16"/>
      <c r="S37" s="5"/>
      <c r="T37" s="123"/>
      <c r="U37" s="123"/>
      <c r="V37" s="123"/>
      <c r="W37" s="123"/>
      <c r="X37" s="123"/>
      <c r="Y37" s="5"/>
      <c r="Z37" s="5"/>
      <c r="AA37" s="5"/>
      <c r="AB37" s="5"/>
      <c r="AC37" s="5"/>
      <c r="AD37" s="5"/>
    </row>
    <row r="38" spans="1:30" ht="12.75" customHeight="1" x14ac:dyDescent="0.2">
      <c r="A38" s="5"/>
      <c r="B38" s="28" t="s">
        <v>1177</v>
      </c>
      <c r="C38" s="205" t="s">
        <v>1178</v>
      </c>
      <c r="D38" s="205"/>
      <c r="E38" s="205"/>
      <c r="F38" s="205"/>
      <c r="G38" s="205"/>
      <c r="H38" s="205"/>
      <c r="I38" s="205"/>
      <c r="J38" s="204" t="s">
        <v>1179</v>
      </c>
      <c r="K38" s="204"/>
      <c r="L38" s="137">
        <f>L36+L37</f>
        <v>2203.833333333333</v>
      </c>
      <c r="M38" s="15"/>
      <c r="N38" s="15"/>
      <c r="O38" s="15"/>
      <c r="P38" s="15"/>
      <c r="Q38" s="15"/>
      <c r="R38" s="16"/>
      <c r="S38" s="5"/>
      <c r="T38" s="123"/>
      <c r="U38" s="123"/>
      <c r="V38" s="123"/>
      <c r="W38" s="123"/>
      <c r="X38" s="123"/>
      <c r="Y38" s="5"/>
      <c r="Z38" s="5"/>
      <c r="AA38" s="5"/>
      <c r="AB38" s="5"/>
      <c r="AC38" s="5"/>
      <c r="AD38" s="5"/>
    </row>
    <row r="39" spans="1:30" ht="12.75" customHeight="1" x14ac:dyDescent="0.2">
      <c r="A39" s="5"/>
      <c r="B39" s="28" t="s">
        <v>1180</v>
      </c>
      <c r="C39" s="205" t="s">
        <v>1181</v>
      </c>
      <c r="D39" s="205"/>
      <c r="E39" s="205"/>
      <c r="F39" s="205"/>
      <c r="G39" s="205"/>
      <c r="H39" s="205"/>
      <c r="I39" s="205"/>
      <c r="J39" s="204"/>
      <c r="K39" s="204"/>
      <c r="L39" s="143">
        <f>H53</f>
        <v>2208</v>
      </c>
      <c r="M39" s="15"/>
      <c r="N39" s="15"/>
      <c r="O39" s="15"/>
      <c r="P39" s="15"/>
      <c r="Q39" s="15"/>
      <c r="R39" s="16"/>
      <c r="S39" s="5"/>
      <c r="T39" s="123"/>
      <c r="U39" s="123"/>
      <c r="V39" s="123"/>
      <c r="W39" s="123"/>
      <c r="X39" s="123"/>
      <c r="Y39" s="5"/>
      <c r="Z39" s="5"/>
      <c r="AA39" s="5"/>
      <c r="AB39" s="5"/>
      <c r="AC39" s="5"/>
      <c r="AD39" s="5"/>
    </row>
    <row r="40" spans="1:30" ht="12.75" customHeight="1" x14ac:dyDescent="0.2">
      <c r="A40" s="5"/>
      <c r="B40" s="28" t="s">
        <v>1182</v>
      </c>
      <c r="C40" s="205" t="s">
        <v>1343</v>
      </c>
      <c r="D40" s="205"/>
      <c r="E40" s="205"/>
      <c r="F40" s="205"/>
      <c r="G40" s="205"/>
      <c r="H40" s="205"/>
      <c r="I40" s="205"/>
      <c r="J40" s="204" t="s">
        <v>1183</v>
      </c>
      <c r="K40" s="204"/>
      <c r="L40" s="171">
        <f>L39/L38</f>
        <v>1.0018906450881042</v>
      </c>
      <c r="M40" s="15"/>
      <c r="N40" s="15"/>
      <c r="O40" s="15"/>
      <c r="P40" s="15"/>
      <c r="Q40" s="15"/>
      <c r="R40" s="16"/>
      <c r="S40" s="5"/>
      <c r="T40" s="123"/>
      <c r="U40" s="123"/>
      <c r="V40" s="123"/>
      <c r="W40" s="123"/>
      <c r="X40" s="123"/>
      <c r="Y40" s="5"/>
      <c r="Z40" s="5"/>
      <c r="AA40" s="5"/>
      <c r="AB40" s="5"/>
      <c r="AC40" s="5"/>
      <c r="AD40" s="5"/>
    </row>
    <row r="41" spans="1:30" ht="12.75" customHeight="1" x14ac:dyDescent="0.2">
      <c r="A41" s="5"/>
      <c r="B41" s="28" t="s">
        <v>1184</v>
      </c>
      <c r="C41" s="205" t="s">
        <v>1363</v>
      </c>
      <c r="D41" s="205"/>
      <c r="E41" s="205"/>
      <c r="F41" s="205"/>
      <c r="G41" s="205"/>
      <c r="H41" s="205"/>
      <c r="I41" s="205"/>
      <c r="J41" s="204" t="s">
        <v>1185</v>
      </c>
      <c r="K41" s="204"/>
      <c r="L41" s="166">
        <f>L39/L35</f>
        <v>5.259925886712546</v>
      </c>
      <c r="M41" s="15"/>
      <c r="N41" s="15"/>
      <c r="O41" s="15"/>
      <c r="P41" s="15"/>
      <c r="Q41" s="15"/>
      <c r="R41" s="16"/>
      <c r="S41" s="5"/>
      <c r="T41" s="123"/>
      <c r="U41" s="123"/>
      <c r="V41" s="123"/>
      <c r="W41" s="123"/>
      <c r="X41" s="123"/>
      <c r="Y41" s="5"/>
      <c r="Z41" s="5"/>
      <c r="AA41" s="5"/>
      <c r="AB41" s="5"/>
      <c r="AC41" s="5"/>
      <c r="AD41" s="5"/>
    </row>
    <row r="42" spans="1:30" ht="12.75" customHeight="1" x14ac:dyDescent="0.2">
      <c r="A42" s="5"/>
      <c r="B42" s="29"/>
      <c r="C42" s="30"/>
      <c r="D42" s="30"/>
      <c r="E42" s="30"/>
      <c r="F42" s="30"/>
      <c r="G42" s="30"/>
      <c r="H42" s="30"/>
      <c r="I42" s="30"/>
      <c r="J42" s="31"/>
      <c r="K42" s="31"/>
      <c r="L42" s="32"/>
      <c r="M42" s="15"/>
      <c r="N42" s="15"/>
      <c r="O42" s="15"/>
      <c r="P42" s="15"/>
      <c r="Q42" s="15"/>
      <c r="R42" s="16"/>
      <c r="S42" s="5"/>
      <c r="T42" s="123"/>
      <c r="U42" s="123"/>
      <c r="V42" s="123"/>
      <c r="W42" s="123"/>
      <c r="X42" s="123"/>
      <c r="Y42" s="5"/>
      <c r="Z42" s="5"/>
      <c r="AA42" s="5"/>
      <c r="AB42" s="5"/>
      <c r="AC42" s="5"/>
      <c r="AD42" s="5"/>
    </row>
    <row r="43" spans="1:30" ht="12.75" customHeight="1" x14ac:dyDescent="0.2">
      <c r="A43" s="5"/>
      <c r="B43" s="29"/>
      <c r="C43" s="30"/>
      <c r="D43" s="30"/>
      <c r="E43" s="30"/>
      <c r="F43" s="30"/>
      <c r="G43" s="30"/>
      <c r="H43" s="30"/>
      <c r="I43" s="30"/>
      <c r="J43" s="31"/>
      <c r="K43" s="31"/>
      <c r="L43" s="32"/>
      <c r="M43" s="15"/>
      <c r="N43" s="15"/>
      <c r="O43" s="15"/>
      <c r="P43" s="15"/>
      <c r="Q43" s="15"/>
      <c r="R43" s="16"/>
      <c r="S43" s="5"/>
      <c r="T43" s="123"/>
      <c r="U43" s="123"/>
      <c r="V43" s="123"/>
      <c r="W43" s="123"/>
      <c r="X43" s="123"/>
      <c r="Y43" s="5"/>
      <c r="Z43" s="5"/>
      <c r="AA43" s="5"/>
      <c r="AB43" s="5"/>
      <c r="AC43" s="5"/>
      <c r="AD43" s="5"/>
    </row>
    <row r="44" spans="1:30" ht="12.75" customHeight="1" x14ac:dyDescent="0.2">
      <c r="A44" s="5"/>
      <c r="B44" s="29"/>
      <c r="C44" s="30"/>
      <c r="D44" s="30"/>
      <c r="E44" s="30"/>
      <c r="F44" s="30"/>
      <c r="G44" s="30"/>
      <c r="H44" s="30"/>
      <c r="I44" s="30"/>
      <c r="J44" s="31"/>
      <c r="K44" s="31"/>
      <c r="L44" s="32"/>
      <c r="M44" s="15"/>
      <c r="N44" s="15"/>
      <c r="O44" s="15"/>
      <c r="P44" s="15"/>
      <c r="Q44" s="15"/>
      <c r="R44" s="16"/>
      <c r="S44" s="37"/>
      <c r="T44" s="123"/>
      <c r="U44" s="123"/>
      <c r="V44" s="123"/>
      <c r="W44" s="123"/>
      <c r="X44" s="123"/>
      <c r="Y44" s="5"/>
      <c r="Z44" s="5"/>
      <c r="AA44" s="5"/>
      <c r="AB44" s="5"/>
      <c r="AC44" s="5"/>
      <c r="AD44" s="5"/>
    </row>
    <row r="45" spans="1:30" ht="12.75" customHeight="1" x14ac:dyDescent="0.2">
      <c r="A45" s="5"/>
      <c r="B45" s="132" t="s">
        <v>1207</v>
      </c>
      <c r="C45" s="13" t="s">
        <v>1181</v>
      </c>
      <c r="D45" s="30"/>
      <c r="E45" s="30"/>
      <c r="F45" s="30"/>
      <c r="G45" s="30"/>
      <c r="H45" s="30"/>
      <c r="I45" s="30"/>
      <c r="J45" s="31"/>
      <c r="K45" s="31"/>
      <c r="L45" s="32"/>
      <c r="M45" s="15"/>
      <c r="N45" s="15"/>
      <c r="O45" s="15"/>
      <c r="P45" s="15"/>
      <c r="Q45" s="15"/>
      <c r="R45" s="16"/>
      <c r="S45" s="37"/>
      <c r="T45" s="123"/>
      <c r="U45" s="123"/>
      <c r="V45" s="123"/>
      <c r="W45" s="123"/>
      <c r="X45" s="123"/>
      <c r="Y45" s="5"/>
      <c r="Z45" s="5"/>
      <c r="AA45" s="5"/>
      <c r="AB45" s="5"/>
      <c r="AC45" s="5"/>
      <c r="AD45" s="5"/>
    </row>
    <row r="46" spans="1:30" ht="24" customHeight="1" x14ac:dyDescent="0.2">
      <c r="A46" s="5"/>
      <c r="B46" s="220" t="s">
        <v>1186</v>
      </c>
      <c r="C46" s="221"/>
      <c r="D46" s="221"/>
      <c r="E46" s="221"/>
      <c r="F46" s="221"/>
      <c r="G46" s="221"/>
      <c r="H46" s="221" t="s">
        <v>1187</v>
      </c>
      <c r="I46" s="221"/>
      <c r="J46" s="15"/>
      <c r="K46" s="15"/>
      <c r="L46" s="15"/>
      <c r="M46" s="15"/>
      <c r="N46" s="15"/>
      <c r="O46" s="15"/>
      <c r="P46" s="15"/>
      <c r="Q46" s="15"/>
      <c r="R46" s="16"/>
      <c r="S46" s="37"/>
      <c r="T46" s="123"/>
      <c r="U46" s="123"/>
      <c r="V46" s="123"/>
      <c r="W46" s="123"/>
      <c r="X46" s="123"/>
      <c r="Y46" s="5"/>
      <c r="Z46" s="5"/>
      <c r="AA46" s="5"/>
      <c r="AB46" s="5"/>
      <c r="AC46" s="5"/>
      <c r="AD46" s="5"/>
    </row>
    <row r="47" spans="1:30" ht="12.75" customHeight="1" x14ac:dyDescent="0.2">
      <c r="A47" s="5"/>
      <c r="B47" s="222" t="s">
        <v>1188</v>
      </c>
      <c r="C47" s="223"/>
      <c r="D47" s="223"/>
      <c r="E47" s="223"/>
      <c r="F47" s="223"/>
      <c r="G47" s="223"/>
      <c r="H47" s="224">
        <f>GETPIVOTDATA("NET DWELLINGS",Pivot!$B$14)</f>
        <v>446</v>
      </c>
      <c r="I47" s="225"/>
      <c r="J47" s="15"/>
      <c r="K47" s="15"/>
      <c r="L47" s="15"/>
      <c r="M47" s="15"/>
      <c r="N47" s="15"/>
      <c r="O47" s="15"/>
      <c r="P47" s="120"/>
      <c r="Q47" s="120"/>
      <c r="R47" s="121"/>
      <c r="S47" s="37"/>
      <c r="T47" s="37"/>
      <c r="U47" s="37"/>
      <c r="V47" s="123"/>
      <c r="W47" s="123"/>
      <c r="X47" s="123"/>
      <c r="Y47" s="5"/>
      <c r="Z47" s="5"/>
      <c r="AA47" s="5"/>
      <c r="AB47" s="5"/>
      <c r="AC47" s="5"/>
      <c r="AD47" s="5"/>
    </row>
    <row r="48" spans="1:30" ht="12.75" customHeight="1" x14ac:dyDescent="0.2">
      <c r="A48" s="5"/>
      <c r="B48" s="222" t="s">
        <v>1189</v>
      </c>
      <c r="C48" s="223"/>
      <c r="D48" s="223"/>
      <c r="E48" s="223"/>
      <c r="F48" s="223"/>
      <c r="G48" s="223"/>
      <c r="H48" s="224">
        <f>GETPIVOTDATA("NET DWELLINGS",Pivot!$B$22)</f>
        <v>121</v>
      </c>
      <c r="I48" s="225"/>
      <c r="J48" s="15"/>
      <c r="K48" s="15"/>
      <c r="L48" s="15"/>
      <c r="M48" s="15"/>
      <c r="N48" s="15"/>
      <c r="O48" s="15"/>
      <c r="P48" s="15"/>
      <c r="Q48" s="15"/>
      <c r="R48" s="16"/>
      <c r="S48" s="37"/>
      <c r="T48" s="37"/>
      <c r="U48" s="37"/>
      <c r="V48" s="123"/>
      <c r="W48" s="123"/>
      <c r="X48" s="123"/>
      <c r="Y48" s="5"/>
      <c r="Z48" s="5"/>
      <c r="AA48" s="5"/>
      <c r="AB48" s="5"/>
      <c r="AC48" s="5"/>
      <c r="AD48" s="5"/>
    </row>
    <row r="49" spans="1:30" x14ac:dyDescent="0.2">
      <c r="A49" s="33"/>
      <c r="B49" s="222" t="s">
        <v>1190</v>
      </c>
      <c r="C49" s="223"/>
      <c r="D49" s="223"/>
      <c r="E49" s="223"/>
      <c r="F49" s="223"/>
      <c r="G49" s="223"/>
      <c r="H49" s="224">
        <f>GETPIVOTDATA("NET DWELLINGS",Pivot!$B$30)</f>
        <v>91</v>
      </c>
      <c r="I49" s="225"/>
      <c r="J49" s="15"/>
      <c r="K49" s="15"/>
      <c r="L49" s="15"/>
      <c r="M49" s="15"/>
      <c r="N49" s="15"/>
      <c r="O49" s="15"/>
      <c r="P49" s="15"/>
      <c r="Q49" s="15"/>
      <c r="R49" s="16"/>
      <c r="S49" s="130"/>
      <c r="T49" s="37"/>
      <c r="U49" s="37"/>
      <c r="V49" s="123"/>
      <c r="W49" s="129"/>
      <c r="X49" s="129"/>
      <c r="Y49" s="122"/>
      <c r="Z49" s="122"/>
      <c r="AA49" s="122"/>
      <c r="AB49" s="122"/>
      <c r="AC49" s="122"/>
      <c r="AD49" s="122"/>
    </row>
    <row r="50" spans="1:30" x14ac:dyDescent="0.2">
      <c r="A50" s="5"/>
      <c r="B50" s="222" t="s">
        <v>1191</v>
      </c>
      <c r="C50" s="223"/>
      <c r="D50" s="223"/>
      <c r="E50" s="223"/>
      <c r="F50" s="223"/>
      <c r="G50" s="223"/>
      <c r="H50" s="224">
        <f>GETPIVOTDATA("NET DWELLINGS",Pivot!$B$38)</f>
        <v>118</v>
      </c>
      <c r="I50" s="225"/>
      <c r="J50" s="15"/>
      <c r="K50" s="15"/>
      <c r="L50" s="15"/>
      <c r="M50" s="15"/>
      <c r="N50" s="15"/>
      <c r="O50" s="15"/>
      <c r="P50" s="15"/>
      <c r="Q50" s="15"/>
      <c r="R50" s="16"/>
      <c r="S50" s="37"/>
      <c r="T50" s="37"/>
      <c r="U50" s="37"/>
      <c r="V50" s="123"/>
      <c r="W50" s="123"/>
      <c r="X50" s="123"/>
      <c r="Y50" s="5"/>
      <c r="Z50" s="5"/>
      <c r="AA50" s="5"/>
      <c r="AB50" s="5"/>
      <c r="AC50" s="5"/>
      <c r="AD50" s="5"/>
    </row>
    <row r="51" spans="1:30" x14ac:dyDescent="0.2">
      <c r="A51" s="5"/>
      <c r="B51" s="222" t="s">
        <v>1192</v>
      </c>
      <c r="C51" s="223"/>
      <c r="D51" s="223"/>
      <c r="E51" s="223"/>
      <c r="F51" s="223"/>
      <c r="G51" s="223"/>
      <c r="H51" s="224">
        <f>GETPIVOTDATA("NET DWELLINGS",Pivot!$B$47)</f>
        <v>51</v>
      </c>
      <c r="I51" s="225"/>
      <c r="J51" s="15"/>
      <c r="K51" s="15"/>
      <c r="L51" s="15"/>
      <c r="M51" s="15"/>
      <c r="N51" s="15"/>
      <c r="O51" s="15"/>
      <c r="P51" s="120"/>
      <c r="Q51" s="120"/>
      <c r="R51" s="121"/>
      <c r="S51" s="37"/>
      <c r="T51" s="37"/>
      <c r="U51" s="37"/>
      <c r="V51" s="123"/>
      <c r="W51" s="123"/>
      <c r="X51" s="123"/>
      <c r="Y51" s="5"/>
      <c r="Z51" s="5"/>
      <c r="AA51" s="5"/>
      <c r="AB51" s="5"/>
      <c r="AC51" s="5"/>
      <c r="AD51" s="5"/>
    </row>
    <row r="52" spans="1:30" x14ac:dyDescent="0.2">
      <c r="A52" s="5"/>
      <c r="B52" s="222" t="s">
        <v>1293</v>
      </c>
      <c r="C52" s="223"/>
      <c r="D52" s="223"/>
      <c r="E52" s="223"/>
      <c r="F52" s="223"/>
      <c r="G52" s="223"/>
      <c r="H52" s="224">
        <f>GETPIVOTDATA("Net Dwellings",Pivot!$B$228)</f>
        <v>1381</v>
      </c>
      <c r="I52" s="225"/>
      <c r="J52" s="34"/>
      <c r="K52" s="15"/>
      <c r="L52" s="15"/>
      <c r="M52" s="15"/>
      <c r="N52" s="15"/>
      <c r="O52" s="15"/>
      <c r="P52" s="15"/>
      <c r="Q52" s="15"/>
      <c r="R52" s="16"/>
      <c r="S52" s="37"/>
      <c r="T52" s="37"/>
      <c r="U52" s="37"/>
      <c r="V52" s="123"/>
      <c r="W52" s="123"/>
      <c r="X52" s="123"/>
      <c r="Y52" s="122"/>
      <c r="Z52" s="122"/>
      <c r="AA52" s="122"/>
      <c r="AB52" s="122"/>
      <c r="AC52" s="122"/>
      <c r="AD52" s="122"/>
    </row>
    <row r="53" spans="1:30" x14ac:dyDescent="0.2">
      <c r="A53" s="5"/>
      <c r="B53" s="231" t="s">
        <v>1193</v>
      </c>
      <c r="C53" s="232"/>
      <c r="D53" s="232"/>
      <c r="E53" s="232"/>
      <c r="F53" s="232"/>
      <c r="G53" s="232"/>
      <c r="H53" s="233">
        <f>SUM(H47:I52)</f>
        <v>2208</v>
      </c>
      <c r="I53" s="234"/>
      <c r="J53" s="35"/>
      <c r="K53" s="15"/>
      <c r="L53" s="15"/>
      <c r="M53" s="15"/>
      <c r="N53" s="15"/>
      <c r="O53" s="15"/>
      <c r="P53" s="15"/>
      <c r="Q53" s="15"/>
      <c r="R53" s="16"/>
      <c r="S53" s="37"/>
      <c r="T53" s="37"/>
      <c r="U53" s="37"/>
      <c r="V53" s="123"/>
      <c r="W53" s="123"/>
      <c r="X53" s="123"/>
      <c r="Y53" s="122"/>
      <c r="Z53" s="122"/>
      <c r="AA53" s="122"/>
      <c r="AB53" s="122"/>
      <c r="AC53" s="122"/>
      <c r="AD53" s="122"/>
    </row>
    <row r="54" spans="1:30" x14ac:dyDescent="0.2">
      <c r="A54" s="5"/>
      <c r="B54" s="36"/>
      <c r="C54" s="37"/>
      <c r="D54" s="37"/>
      <c r="E54" s="37"/>
      <c r="F54" s="37"/>
      <c r="G54" s="37"/>
      <c r="H54" s="37"/>
      <c r="I54" s="37"/>
      <c r="J54" s="15"/>
      <c r="K54" s="15"/>
      <c r="L54" s="15"/>
      <c r="M54" s="15"/>
      <c r="N54" s="15"/>
      <c r="O54" s="15"/>
      <c r="P54" s="15"/>
      <c r="Q54" s="15"/>
      <c r="R54" s="16"/>
      <c r="S54" s="37"/>
      <c r="T54" s="37"/>
      <c r="U54" s="37"/>
      <c r="V54" s="123"/>
      <c r="W54" s="123"/>
      <c r="X54" s="123"/>
      <c r="Y54" s="5"/>
      <c r="Z54" s="5"/>
      <c r="AA54" s="5"/>
      <c r="AB54" s="5"/>
      <c r="AC54" s="5"/>
      <c r="AD54" s="5"/>
    </row>
    <row r="55" spans="1:30" x14ac:dyDescent="0.2">
      <c r="A55" s="5"/>
      <c r="B55" s="36"/>
      <c r="C55" s="38"/>
      <c r="D55" s="38"/>
      <c r="E55" s="38"/>
      <c r="F55" s="38"/>
      <c r="G55" s="38"/>
      <c r="H55" s="39"/>
      <c r="I55" s="39"/>
      <c r="J55" s="40"/>
      <c r="K55" s="41"/>
      <c r="L55" s="15"/>
      <c r="M55" s="15"/>
      <c r="N55" s="15"/>
      <c r="O55" s="15"/>
      <c r="P55" s="15"/>
      <c r="Q55" s="15"/>
      <c r="R55" s="16"/>
      <c r="S55" s="37"/>
      <c r="T55" s="37"/>
      <c r="U55" s="37"/>
      <c r="V55" s="123"/>
      <c r="W55" s="123"/>
      <c r="X55" s="123"/>
      <c r="Y55" s="5"/>
      <c r="Z55" s="5"/>
      <c r="AA55" s="5"/>
      <c r="AB55" s="5"/>
      <c r="AC55" s="5"/>
      <c r="AD55" s="5"/>
    </row>
    <row r="56" spans="1:30" x14ac:dyDescent="0.2">
      <c r="A56" s="5"/>
      <c r="B56" s="43"/>
      <c r="C56" s="44"/>
      <c r="D56" s="44"/>
      <c r="E56" s="45"/>
      <c r="F56" s="45"/>
      <c r="G56" s="45"/>
      <c r="H56" s="45"/>
      <c r="I56" s="45"/>
      <c r="J56" s="45"/>
      <c r="K56" s="45"/>
      <c r="L56" s="45"/>
      <c r="M56" s="46"/>
      <c r="N56" s="46"/>
      <c r="O56" s="46"/>
      <c r="P56" s="46"/>
      <c r="Q56" s="46"/>
      <c r="R56" s="47"/>
      <c r="S56" s="37"/>
      <c r="T56" s="37"/>
      <c r="U56" s="37"/>
      <c r="V56" s="123"/>
      <c r="W56" s="123"/>
      <c r="X56" s="123"/>
      <c r="Y56" s="5"/>
      <c r="Z56" s="5"/>
      <c r="AA56" s="5"/>
      <c r="AB56" s="5"/>
      <c r="AC56" s="5"/>
      <c r="AD56" s="5"/>
    </row>
    <row r="57" spans="1:30" ht="15" x14ac:dyDescent="0.25">
      <c r="A57" s="5"/>
      <c r="B57" s="48"/>
      <c r="C57" s="49"/>
      <c r="D57" s="49"/>
      <c r="E57" s="49"/>
      <c r="F57" s="49"/>
      <c r="G57" s="49"/>
      <c r="H57" s="49"/>
      <c r="I57" s="49"/>
      <c r="J57" s="50"/>
      <c r="K57" s="50"/>
      <c r="L57" s="51"/>
      <c r="M57" s="52"/>
      <c r="N57" s="52"/>
      <c r="O57" s="52"/>
      <c r="P57" s="52"/>
      <c r="Q57" s="52"/>
      <c r="R57" s="53"/>
      <c r="S57" s="131"/>
      <c r="T57" s="124"/>
      <c r="U57" s="124"/>
      <c r="V57" s="123"/>
      <c r="W57" s="123"/>
      <c r="X57" s="123"/>
      <c r="Y57" s="5"/>
      <c r="Z57" s="5"/>
      <c r="AA57" s="5"/>
      <c r="AB57" s="5"/>
      <c r="AC57" s="5"/>
      <c r="AD57" s="5"/>
    </row>
    <row r="58" spans="1:30" ht="15" x14ac:dyDescent="0.25">
      <c r="A58" s="5"/>
      <c r="B58" s="54"/>
      <c r="C58" s="14"/>
      <c r="D58" s="14"/>
      <c r="E58" s="14"/>
      <c r="F58" s="14"/>
      <c r="G58" s="14"/>
      <c r="H58" s="14"/>
      <c r="I58" s="14"/>
      <c r="J58" s="14"/>
      <c r="K58" s="14"/>
      <c r="L58" s="14"/>
      <c r="M58" s="55"/>
      <c r="N58" s="55"/>
      <c r="O58" s="14"/>
      <c r="P58" s="14"/>
      <c r="Q58" s="14"/>
      <c r="R58" s="56"/>
      <c r="S58" s="37"/>
      <c r="T58" s="124"/>
      <c r="U58" s="124"/>
      <c r="V58" s="123"/>
      <c r="W58" s="123"/>
      <c r="X58" s="123"/>
      <c r="Y58" s="5"/>
      <c r="Z58" s="5"/>
      <c r="AA58" s="5"/>
      <c r="AB58" s="5"/>
      <c r="AC58" s="5"/>
      <c r="AD58" s="5"/>
    </row>
    <row r="59" spans="1:30" x14ac:dyDescent="0.2">
      <c r="A59" s="5"/>
      <c r="B59" s="132" t="s">
        <v>1219</v>
      </c>
      <c r="C59" s="58" t="s">
        <v>1295</v>
      </c>
      <c r="D59" s="7"/>
      <c r="E59" s="7"/>
      <c r="F59" s="7"/>
      <c r="G59" s="7"/>
      <c r="H59" s="7"/>
      <c r="I59" s="7"/>
      <c r="J59" s="7"/>
      <c r="K59" s="7"/>
      <c r="L59" s="7"/>
      <c r="M59" s="7"/>
      <c r="N59" s="7"/>
      <c r="O59" s="7"/>
      <c r="P59" s="7"/>
      <c r="Q59" s="7"/>
      <c r="R59" s="59"/>
      <c r="S59" s="5"/>
      <c r="T59" s="123"/>
      <c r="U59" s="123"/>
      <c r="V59" s="123"/>
      <c r="W59" s="123"/>
      <c r="X59" s="123"/>
      <c r="Y59" s="5"/>
      <c r="Z59" s="5"/>
      <c r="AA59" s="5"/>
      <c r="AB59" s="5"/>
      <c r="AC59" s="5"/>
      <c r="AD59" s="5"/>
    </row>
    <row r="60" spans="1:30" x14ac:dyDescent="0.2">
      <c r="A60" s="5"/>
      <c r="B60" s="235" t="s">
        <v>1195</v>
      </c>
      <c r="C60" s="236"/>
      <c r="D60" s="236"/>
      <c r="E60" s="226" t="s">
        <v>1196</v>
      </c>
      <c r="F60" s="226"/>
      <c r="G60" s="226" t="s">
        <v>1197</v>
      </c>
      <c r="H60" s="226"/>
      <c r="I60" s="226" t="s">
        <v>1152</v>
      </c>
      <c r="J60" s="226"/>
      <c r="K60" s="7"/>
      <c r="L60" s="7"/>
      <c r="M60" s="7"/>
      <c r="N60" s="7"/>
      <c r="O60" s="7"/>
      <c r="P60" s="7"/>
      <c r="Q60" s="7"/>
      <c r="R60" s="59"/>
      <c r="S60" s="5"/>
      <c r="T60" s="123"/>
      <c r="U60" s="123"/>
      <c r="V60" s="123"/>
      <c r="W60" s="123"/>
      <c r="X60" s="123"/>
      <c r="Y60" s="5"/>
      <c r="Z60" s="5"/>
      <c r="AA60" s="5"/>
      <c r="AB60" s="5"/>
      <c r="AC60" s="5"/>
      <c r="AD60" s="5"/>
    </row>
    <row r="61" spans="1:30" ht="12.75" customHeight="1" x14ac:dyDescent="0.2">
      <c r="A61" s="5"/>
      <c r="B61" s="235"/>
      <c r="C61" s="236"/>
      <c r="D61" s="236"/>
      <c r="E61" s="60" t="s">
        <v>1198</v>
      </c>
      <c r="F61" s="60" t="s">
        <v>1199</v>
      </c>
      <c r="G61" s="60" t="s">
        <v>1198</v>
      </c>
      <c r="H61" s="60" t="s">
        <v>1199</v>
      </c>
      <c r="I61" s="60" t="s">
        <v>1198</v>
      </c>
      <c r="J61" s="60" t="s">
        <v>1199</v>
      </c>
      <c r="K61" s="7"/>
      <c r="L61" s="7"/>
      <c r="M61" s="7"/>
      <c r="N61" s="7"/>
      <c r="O61" s="7"/>
      <c r="P61" s="7"/>
      <c r="Q61" s="7"/>
      <c r="R61" s="59"/>
      <c r="S61" s="5"/>
      <c r="T61" s="123"/>
      <c r="U61" s="123"/>
      <c r="V61" s="5"/>
      <c r="W61" s="5"/>
      <c r="X61" s="5"/>
      <c r="Y61" s="5"/>
      <c r="Z61" s="5"/>
      <c r="AA61" s="5"/>
      <c r="AB61" s="5"/>
      <c r="AC61" s="5"/>
      <c r="AD61" s="5"/>
    </row>
    <row r="62" spans="1:30" x14ac:dyDescent="0.2">
      <c r="A62" s="5"/>
      <c r="B62" s="227" t="s">
        <v>1289</v>
      </c>
      <c r="C62" s="228"/>
      <c r="D62" s="228"/>
      <c r="E62" s="144">
        <f>GETPIVOTDATA("Units Proposed",Pivot!$B$69)</f>
        <v>283</v>
      </c>
      <c r="F62" s="144">
        <f>GETPIVOTDATA("Net Dwellings",Pivot!$B$60)</f>
        <v>270</v>
      </c>
      <c r="G62" s="144">
        <f>GETPIVOTDATA("Units Proposed",Pivot!$B$87)</f>
        <v>104</v>
      </c>
      <c r="H62" s="144">
        <f>GETPIVOTDATA("Net Dwellings",Pivot!$B$78)</f>
        <v>62</v>
      </c>
      <c r="I62" s="144">
        <f t="shared" ref="I62:J64" si="0">E62+G62</f>
        <v>387</v>
      </c>
      <c r="J62" s="144">
        <f t="shared" si="0"/>
        <v>332</v>
      </c>
      <c r="K62" s="7"/>
      <c r="L62" s="7"/>
      <c r="M62" s="7"/>
      <c r="N62" s="7"/>
      <c r="O62" s="7"/>
      <c r="P62" s="7"/>
      <c r="Q62" s="7"/>
      <c r="R62" s="59"/>
      <c r="S62" s="5"/>
      <c r="T62" s="123"/>
      <c r="U62" s="123"/>
      <c r="V62" s="5"/>
      <c r="W62" s="5"/>
      <c r="X62" s="5"/>
      <c r="Y62" s="5"/>
      <c r="Z62" s="5"/>
      <c r="AA62" s="5"/>
      <c r="AB62" s="5"/>
      <c r="AC62" s="5"/>
      <c r="AD62" s="5"/>
    </row>
    <row r="63" spans="1:30" x14ac:dyDescent="0.2">
      <c r="A63" s="5"/>
      <c r="B63" s="227" t="s">
        <v>1200</v>
      </c>
      <c r="C63" s="228"/>
      <c r="D63" s="228"/>
      <c r="E63" s="144">
        <f>GETPIVOTDATA("Units Proposed",Pivot!$E$69)</f>
        <v>514</v>
      </c>
      <c r="F63" s="144">
        <f>GETPIVOTDATA("Net Dwellings",Pivot!$E$60)</f>
        <v>446</v>
      </c>
      <c r="G63" s="144">
        <f>GETPIVOTDATA("Units Proposed",Pivot!$E$87)</f>
        <v>123</v>
      </c>
      <c r="H63" s="144">
        <f>GETPIVOTDATA("Net Dwellings",Pivot!$E$78)</f>
        <v>91</v>
      </c>
      <c r="I63" s="144">
        <f t="shared" si="0"/>
        <v>637</v>
      </c>
      <c r="J63" s="144">
        <f t="shared" si="0"/>
        <v>537</v>
      </c>
      <c r="K63" s="7"/>
      <c r="L63" s="7"/>
      <c r="M63" s="7"/>
      <c r="N63" s="7"/>
      <c r="O63" s="7"/>
      <c r="P63" s="7"/>
      <c r="Q63" s="7"/>
      <c r="R63" s="59"/>
      <c r="S63" s="5"/>
      <c r="T63" s="5"/>
      <c r="U63" s="5"/>
      <c r="V63" s="5"/>
      <c r="W63" s="5"/>
      <c r="X63" s="5"/>
      <c r="Y63" s="5"/>
      <c r="Z63" s="5"/>
      <c r="AA63" s="5"/>
      <c r="AB63" s="5"/>
      <c r="AC63" s="5"/>
      <c r="AD63" s="5"/>
    </row>
    <row r="64" spans="1:30" ht="12.75" customHeight="1" x14ac:dyDescent="0.2">
      <c r="A64" s="5"/>
      <c r="B64" s="227" t="s">
        <v>1201</v>
      </c>
      <c r="C64" s="228"/>
      <c r="D64" s="228"/>
      <c r="E64" s="144">
        <f>GETPIVOTDATA("Units Proposed",Pivot!$H$69)</f>
        <v>201</v>
      </c>
      <c r="F64" s="144">
        <f>GETPIVOTDATA("Net Dwellings",Pivot!$H$60)</f>
        <v>121</v>
      </c>
      <c r="G64" s="144">
        <f>GETPIVOTDATA("Units Proposed",Pivot!$H$87)</f>
        <v>203</v>
      </c>
      <c r="H64" s="144">
        <f>GETPIVOTDATA("Net Dwellings",Pivot!$H$78)</f>
        <v>169</v>
      </c>
      <c r="I64" s="144">
        <f t="shared" si="0"/>
        <v>404</v>
      </c>
      <c r="J64" s="144">
        <f t="shared" si="0"/>
        <v>290</v>
      </c>
      <c r="K64" s="7"/>
      <c r="L64" s="7"/>
      <c r="M64" s="7"/>
      <c r="N64" s="7"/>
      <c r="O64" s="7"/>
      <c r="P64" s="7"/>
      <c r="Q64" s="7"/>
      <c r="R64" s="59"/>
      <c r="S64" s="5"/>
      <c r="T64" s="5"/>
      <c r="U64" s="5"/>
      <c r="V64" s="5"/>
      <c r="W64" s="5"/>
      <c r="X64" s="5"/>
      <c r="Y64" s="5"/>
      <c r="Z64" s="5"/>
      <c r="AA64" s="5"/>
      <c r="AB64" s="5"/>
      <c r="AC64" s="5"/>
      <c r="AD64" s="5"/>
    </row>
    <row r="65" spans="1:30" x14ac:dyDescent="0.2">
      <c r="A65" s="5"/>
      <c r="B65" s="227" t="s">
        <v>1293</v>
      </c>
      <c r="C65" s="228"/>
      <c r="D65" s="228"/>
      <c r="E65" s="144">
        <f>H52</f>
        <v>1381</v>
      </c>
      <c r="F65" s="144">
        <f>H52</f>
        <v>1381</v>
      </c>
      <c r="G65" s="144">
        <v>0</v>
      </c>
      <c r="H65" s="144">
        <v>0</v>
      </c>
      <c r="I65" s="144">
        <f>E65</f>
        <v>1381</v>
      </c>
      <c r="J65" s="144">
        <f>F65</f>
        <v>1381</v>
      </c>
      <c r="K65" s="61"/>
      <c r="L65" s="7"/>
      <c r="M65" s="7"/>
      <c r="N65" s="7"/>
      <c r="O65" s="7"/>
      <c r="P65" s="7"/>
      <c r="Q65" s="7"/>
      <c r="R65" s="59"/>
      <c r="S65" s="5"/>
      <c r="T65" s="5"/>
      <c r="U65" s="5"/>
      <c r="V65" s="5"/>
      <c r="W65" s="5"/>
      <c r="X65" s="5"/>
      <c r="Y65" s="5"/>
      <c r="Z65" s="5"/>
      <c r="AA65" s="5"/>
      <c r="AB65" s="5"/>
      <c r="AC65" s="5"/>
      <c r="AD65" s="5"/>
    </row>
    <row r="66" spans="1:30" ht="12.75" customHeight="1" x14ac:dyDescent="0.2">
      <c r="A66" s="5"/>
      <c r="B66" s="229" t="s">
        <v>1294</v>
      </c>
      <c r="C66" s="230"/>
      <c r="D66" s="230"/>
      <c r="E66" s="168">
        <f t="shared" ref="E66:I66" si="1">SUM(E63:E65)</f>
        <v>2096</v>
      </c>
      <c r="F66" s="168">
        <f t="shared" si="1"/>
        <v>1948</v>
      </c>
      <c r="G66" s="168">
        <f t="shared" si="1"/>
        <v>326</v>
      </c>
      <c r="H66" s="168">
        <f t="shared" si="1"/>
        <v>260</v>
      </c>
      <c r="I66" s="168">
        <f t="shared" si="1"/>
        <v>2422</v>
      </c>
      <c r="J66" s="168">
        <f>SUM(J63:J65)</f>
        <v>2208</v>
      </c>
      <c r="K66" s="7"/>
      <c r="L66" s="7"/>
      <c r="M66" s="7"/>
      <c r="N66" s="7"/>
      <c r="O66" s="7"/>
      <c r="P66" s="7"/>
      <c r="Q66" s="7"/>
      <c r="R66" s="59"/>
      <c r="S66" s="5"/>
      <c r="T66" s="5"/>
      <c r="U66" s="5"/>
      <c r="V66" s="5"/>
      <c r="W66" s="5"/>
      <c r="X66" s="5"/>
      <c r="Y66" s="5"/>
      <c r="Z66" s="5"/>
      <c r="AA66" s="5"/>
      <c r="AB66" s="5"/>
      <c r="AC66" s="5"/>
      <c r="AD66" s="5"/>
    </row>
    <row r="67" spans="1:30" ht="12.75" customHeight="1" x14ac:dyDescent="0.2">
      <c r="A67" s="5"/>
      <c r="B67" s="36"/>
      <c r="C67" s="62"/>
      <c r="D67" s="62"/>
      <c r="E67" s="63"/>
      <c r="F67" s="63"/>
      <c r="G67" s="63"/>
      <c r="H67" s="63"/>
      <c r="I67" s="63"/>
      <c r="J67" s="63"/>
      <c r="K67" s="7"/>
      <c r="L67" s="7"/>
      <c r="M67" s="7"/>
      <c r="N67" s="7"/>
      <c r="O67" s="7"/>
      <c r="P67" s="7"/>
      <c r="Q67" s="7"/>
      <c r="R67" s="59"/>
      <c r="S67" s="5"/>
      <c r="T67" s="5"/>
      <c r="U67" s="5"/>
      <c r="V67" s="5"/>
      <c r="W67" s="5"/>
      <c r="X67" s="5"/>
      <c r="Y67" s="5"/>
      <c r="Z67" s="5"/>
      <c r="AA67" s="5"/>
      <c r="AB67" s="5"/>
      <c r="AC67" s="5"/>
      <c r="AD67" s="5"/>
    </row>
    <row r="68" spans="1:30" ht="12.75" customHeight="1" x14ac:dyDescent="0.2">
      <c r="A68" s="5"/>
      <c r="B68" s="36"/>
      <c r="C68" s="62"/>
      <c r="D68" s="62"/>
      <c r="E68" s="63"/>
      <c r="F68" s="63"/>
      <c r="G68" s="63"/>
      <c r="H68" s="63"/>
      <c r="I68" s="63"/>
      <c r="J68" s="63"/>
      <c r="K68" s="7"/>
      <c r="L68" s="7"/>
      <c r="M68" s="7"/>
      <c r="N68" s="7"/>
      <c r="O68" s="7"/>
      <c r="P68" s="7"/>
      <c r="Q68" s="7"/>
      <c r="R68" s="59"/>
      <c r="S68" s="5"/>
      <c r="T68" s="5"/>
      <c r="U68" s="5"/>
      <c r="V68" s="5"/>
      <c r="W68" s="5"/>
      <c r="X68" s="5"/>
      <c r="Y68" s="5"/>
      <c r="Z68" s="5"/>
      <c r="AA68" s="5"/>
      <c r="AB68" s="5"/>
      <c r="AC68" s="5"/>
      <c r="AD68" s="5"/>
    </row>
    <row r="69" spans="1:30" x14ac:dyDescent="0.2">
      <c r="A69" s="5"/>
      <c r="B69" s="36"/>
      <c r="C69" s="62"/>
      <c r="D69" s="62"/>
      <c r="E69" s="63"/>
      <c r="F69" s="63"/>
      <c r="G69" s="63"/>
      <c r="H69" s="63"/>
      <c r="I69" s="63"/>
      <c r="J69" s="63"/>
      <c r="K69" s="7"/>
      <c r="L69" s="7"/>
      <c r="M69" s="7"/>
      <c r="N69" s="7"/>
      <c r="O69" s="7"/>
      <c r="P69" s="7"/>
      <c r="Q69" s="7"/>
      <c r="R69" s="59"/>
      <c r="S69" s="5"/>
      <c r="T69" s="5"/>
      <c r="U69" s="5"/>
      <c r="V69" s="5"/>
      <c r="W69" s="5"/>
      <c r="X69" s="5"/>
      <c r="Y69" s="5"/>
      <c r="Z69" s="5"/>
      <c r="AA69" s="5"/>
      <c r="AB69" s="5"/>
      <c r="AC69" s="5"/>
      <c r="AD69" s="5"/>
    </row>
    <row r="70" spans="1:30" ht="12.75" customHeight="1" x14ac:dyDescent="0.2">
      <c r="A70" s="5"/>
      <c r="B70" s="36"/>
      <c r="C70" s="62"/>
      <c r="D70" s="62"/>
      <c r="E70" s="63"/>
      <c r="F70" s="63"/>
      <c r="G70" s="63"/>
      <c r="H70" s="63"/>
      <c r="I70" s="63"/>
      <c r="J70" s="63"/>
      <c r="K70" s="7"/>
      <c r="L70" s="7"/>
      <c r="M70" s="7"/>
      <c r="N70" s="7"/>
      <c r="O70" s="7"/>
      <c r="P70" s="7"/>
      <c r="Q70" s="7"/>
      <c r="R70" s="59"/>
      <c r="S70" s="5"/>
      <c r="T70" s="5"/>
      <c r="U70" s="5"/>
      <c r="V70" s="5"/>
      <c r="W70" s="5"/>
      <c r="X70" s="5"/>
      <c r="Y70" s="5"/>
      <c r="Z70" s="5"/>
      <c r="AA70" s="5"/>
      <c r="AB70" s="5"/>
      <c r="AC70" s="5"/>
      <c r="AD70" s="5"/>
    </row>
    <row r="71" spans="1:30" x14ac:dyDescent="0.2">
      <c r="A71" s="5"/>
      <c r="B71" s="65"/>
      <c r="C71" s="66"/>
      <c r="D71" s="66"/>
      <c r="E71" s="66"/>
      <c r="F71" s="66"/>
      <c r="G71" s="66"/>
      <c r="H71" s="66"/>
      <c r="I71" s="66"/>
      <c r="J71" s="66"/>
      <c r="K71" s="66"/>
      <c r="L71" s="66"/>
      <c r="M71" s="66"/>
      <c r="N71" s="66"/>
      <c r="O71" s="66"/>
      <c r="P71" s="66"/>
      <c r="Q71" s="66"/>
      <c r="R71" s="67"/>
      <c r="S71" s="5"/>
      <c r="T71" s="5"/>
      <c r="U71" s="5"/>
      <c r="V71" s="5"/>
      <c r="W71" s="5"/>
      <c r="X71" s="5"/>
      <c r="Y71" s="5"/>
      <c r="Z71" s="5"/>
      <c r="AA71" s="5"/>
      <c r="AB71" s="5"/>
      <c r="AC71" s="5"/>
      <c r="AD71" s="5"/>
    </row>
    <row r="72" spans="1:30" x14ac:dyDescent="0.2">
      <c r="A72" s="5"/>
      <c r="B72" s="68"/>
      <c r="C72" s="69"/>
      <c r="D72" s="69"/>
      <c r="E72" s="69"/>
      <c r="F72" s="69"/>
      <c r="G72" s="69"/>
      <c r="H72" s="69"/>
      <c r="I72" s="69"/>
      <c r="J72" s="69"/>
      <c r="K72" s="69"/>
      <c r="L72" s="69"/>
      <c r="M72" s="69"/>
      <c r="N72" s="69"/>
      <c r="O72" s="69"/>
      <c r="P72" s="69"/>
      <c r="Q72" s="69"/>
      <c r="R72" s="70"/>
      <c r="S72" s="5"/>
      <c r="T72" s="5"/>
      <c r="U72" s="5"/>
      <c r="V72" s="5"/>
      <c r="W72" s="5"/>
      <c r="X72" s="5"/>
      <c r="Y72" s="5"/>
      <c r="Z72" s="5"/>
      <c r="AA72" s="5"/>
      <c r="AB72" s="5"/>
      <c r="AC72" s="5"/>
      <c r="AD72" s="5"/>
    </row>
    <row r="73" spans="1:30" x14ac:dyDescent="0.2">
      <c r="A73" s="5"/>
      <c r="B73" s="65"/>
      <c r="C73" s="66"/>
      <c r="D73" s="66"/>
      <c r="E73" s="66"/>
      <c r="F73" s="66"/>
      <c r="G73" s="66"/>
      <c r="H73" s="66"/>
      <c r="I73" s="66"/>
      <c r="J73" s="66"/>
      <c r="K73" s="66"/>
      <c r="L73" s="66"/>
      <c r="M73" s="66"/>
      <c r="N73" s="66"/>
      <c r="O73" s="66"/>
      <c r="P73" s="66"/>
      <c r="Q73" s="66"/>
      <c r="R73" s="67"/>
      <c r="S73" s="5"/>
      <c r="T73" s="5"/>
      <c r="U73" s="5"/>
      <c r="V73" s="5"/>
      <c r="W73" s="5"/>
      <c r="X73" s="5"/>
      <c r="Y73" s="5"/>
      <c r="Z73" s="5"/>
      <c r="AA73" s="5"/>
      <c r="AB73" s="5"/>
      <c r="AC73" s="5"/>
      <c r="AD73" s="5"/>
    </row>
    <row r="74" spans="1:30" x14ac:dyDescent="0.2">
      <c r="A74" s="5"/>
      <c r="B74" s="12" t="s">
        <v>1344</v>
      </c>
      <c r="C74" s="71" t="s">
        <v>1392</v>
      </c>
      <c r="D74" s="64"/>
      <c r="E74" s="64"/>
      <c r="F74" s="64"/>
      <c r="G74" s="64"/>
      <c r="H74" s="64"/>
      <c r="I74" s="64"/>
      <c r="J74" s="64"/>
      <c r="K74" s="64"/>
      <c r="L74" s="66"/>
      <c r="M74" s="66"/>
      <c r="N74" s="66"/>
      <c r="O74" s="66"/>
      <c r="P74" s="66"/>
      <c r="Q74" s="66"/>
      <c r="R74" s="67"/>
      <c r="S74" s="5"/>
      <c r="T74" s="5"/>
      <c r="U74" s="5"/>
      <c r="V74" s="5"/>
      <c r="W74" s="5"/>
      <c r="X74" s="5"/>
      <c r="Y74" s="5"/>
      <c r="Z74" s="5"/>
      <c r="AA74" s="5"/>
      <c r="AB74" s="5"/>
      <c r="AC74" s="5"/>
      <c r="AD74" s="5"/>
    </row>
    <row r="75" spans="1:30" ht="22.5" x14ac:dyDescent="0.2">
      <c r="A75" s="5"/>
      <c r="B75" s="118" t="s">
        <v>1208</v>
      </c>
      <c r="C75" s="119" t="s">
        <v>1220</v>
      </c>
      <c r="D75" s="119" t="s">
        <v>1325</v>
      </c>
      <c r="E75" s="72"/>
      <c r="F75" s="73"/>
      <c r="G75" s="73"/>
      <c r="H75" s="73"/>
      <c r="I75" s="73"/>
      <c r="J75" s="73"/>
      <c r="K75" s="73"/>
      <c r="L75" s="74"/>
      <c r="M75" s="74"/>
      <c r="N75" s="74"/>
      <c r="O75" s="74"/>
      <c r="P75" s="74"/>
      <c r="Q75" s="74"/>
      <c r="R75" s="75"/>
      <c r="S75" s="5"/>
      <c r="T75" s="5"/>
      <c r="U75" s="5"/>
      <c r="V75" s="5"/>
      <c r="W75" s="5"/>
      <c r="X75" s="5"/>
      <c r="Y75" s="5"/>
      <c r="Z75" s="5"/>
      <c r="AA75" s="5"/>
      <c r="AB75" s="5"/>
      <c r="AC75" s="5"/>
      <c r="AD75" s="5"/>
    </row>
    <row r="76" spans="1:30" x14ac:dyDescent="0.2">
      <c r="A76" s="5"/>
      <c r="B76" s="145" t="s">
        <v>1209</v>
      </c>
      <c r="C76" s="146">
        <v>160</v>
      </c>
      <c r="D76" s="146"/>
      <c r="E76" s="76"/>
      <c r="F76" s="64"/>
      <c r="G76" s="64"/>
      <c r="H76" s="64"/>
      <c r="I76" s="64"/>
      <c r="J76" s="64"/>
      <c r="K76" s="64"/>
      <c r="L76" s="66"/>
      <c r="M76" s="66"/>
      <c r="N76" s="66"/>
      <c r="O76" s="66"/>
      <c r="P76" s="66"/>
      <c r="Q76" s="66"/>
      <c r="R76" s="67"/>
      <c r="S76" s="5"/>
      <c r="T76" s="5"/>
      <c r="U76" s="5"/>
      <c r="V76" s="5"/>
      <c r="W76" s="5"/>
      <c r="X76" s="5"/>
      <c r="Y76" s="5"/>
      <c r="Z76" s="5"/>
      <c r="AA76" s="5"/>
      <c r="AB76" s="5"/>
      <c r="AC76" s="5"/>
      <c r="AD76" s="5"/>
    </row>
    <row r="77" spans="1:30" ht="12.75" customHeight="1" x14ac:dyDescent="0.2">
      <c r="A77" s="5"/>
      <c r="B77" s="147" t="s">
        <v>1210</v>
      </c>
      <c r="C77" s="148">
        <v>319</v>
      </c>
      <c r="D77" s="148"/>
      <c r="E77" s="76"/>
      <c r="F77" s="64"/>
      <c r="G77" s="64"/>
      <c r="H77" s="64"/>
      <c r="I77" s="64"/>
      <c r="J77" s="64"/>
      <c r="K77" s="64"/>
      <c r="L77" s="66"/>
      <c r="M77" s="66"/>
      <c r="N77" s="66"/>
      <c r="O77" s="66"/>
      <c r="P77" s="66"/>
      <c r="Q77" s="66"/>
      <c r="R77" s="67"/>
      <c r="S77" s="5"/>
      <c r="T77" s="5"/>
      <c r="U77" s="5"/>
      <c r="V77" s="5"/>
      <c r="W77" s="5"/>
      <c r="X77" s="5"/>
      <c r="Y77" s="5"/>
      <c r="Z77" s="5"/>
      <c r="AA77" s="5"/>
      <c r="AB77" s="5"/>
      <c r="AC77" s="5"/>
      <c r="AD77" s="5"/>
    </row>
    <row r="78" spans="1:30" x14ac:dyDescent="0.2">
      <c r="A78" s="5"/>
      <c r="B78" s="147" t="s">
        <v>1211</v>
      </c>
      <c r="C78" s="148">
        <v>246</v>
      </c>
      <c r="D78" s="148"/>
      <c r="E78" s="76"/>
      <c r="F78" s="64"/>
      <c r="G78" s="64"/>
      <c r="H78" s="64"/>
      <c r="I78" s="64"/>
      <c r="J78" s="64"/>
      <c r="K78" s="64"/>
      <c r="L78" s="66"/>
      <c r="M78" s="66"/>
      <c r="N78" s="66"/>
      <c r="O78" s="66"/>
      <c r="P78" s="66"/>
      <c r="Q78" s="66"/>
      <c r="R78" s="67"/>
      <c r="S78" s="5"/>
      <c r="T78" s="5"/>
      <c r="U78" s="5"/>
      <c r="V78" s="5"/>
      <c r="W78" s="5"/>
      <c r="X78" s="5"/>
      <c r="Y78" s="5"/>
      <c r="Z78" s="5"/>
      <c r="AA78" s="5"/>
      <c r="AB78" s="5"/>
      <c r="AC78" s="5"/>
      <c r="AD78" s="5"/>
    </row>
    <row r="79" spans="1:30" x14ac:dyDescent="0.2">
      <c r="A79" s="5"/>
      <c r="B79" s="147" t="s">
        <v>1212</v>
      </c>
      <c r="C79" s="148">
        <v>582</v>
      </c>
      <c r="D79" s="148"/>
      <c r="E79" s="76"/>
      <c r="F79" s="64"/>
      <c r="G79" s="64"/>
      <c r="H79" s="64"/>
      <c r="I79" s="64"/>
      <c r="J79" s="64"/>
      <c r="K79" s="64"/>
      <c r="L79" s="66"/>
      <c r="M79" s="66"/>
      <c r="N79" s="66"/>
      <c r="O79" s="66"/>
      <c r="P79" s="66"/>
      <c r="Q79" s="66"/>
      <c r="R79" s="67"/>
      <c r="S79" s="5"/>
      <c r="T79" s="5"/>
      <c r="U79" s="5"/>
      <c r="V79" s="5"/>
      <c r="W79" s="5"/>
      <c r="X79" s="5"/>
      <c r="Y79" s="5"/>
      <c r="Z79" s="5"/>
      <c r="AA79" s="5"/>
      <c r="AB79" s="5"/>
      <c r="AC79" s="5"/>
      <c r="AD79" s="5"/>
    </row>
    <row r="80" spans="1:30" x14ac:dyDescent="0.2">
      <c r="A80" s="5"/>
      <c r="B80" s="147" t="s">
        <v>1213</v>
      </c>
      <c r="C80" s="148">
        <v>842</v>
      </c>
      <c r="D80" s="148">
        <f>AVERAGE(C76:C80)</f>
        <v>429.8</v>
      </c>
      <c r="E80" s="76"/>
      <c r="F80" s="64"/>
      <c r="G80" s="64"/>
      <c r="H80" s="64"/>
      <c r="I80" s="64"/>
      <c r="J80" s="64"/>
      <c r="K80" s="64"/>
      <c r="L80" s="66"/>
      <c r="M80" s="66"/>
      <c r="N80" s="66"/>
      <c r="O80" s="66"/>
      <c r="P80" s="66"/>
      <c r="Q80" s="66"/>
      <c r="R80" s="67"/>
      <c r="S80" s="5"/>
      <c r="T80" s="5"/>
      <c r="U80" s="5"/>
      <c r="V80" s="5"/>
      <c r="W80" s="5"/>
      <c r="X80" s="5"/>
      <c r="Y80" s="5"/>
      <c r="Z80" s="5"/>
      <c r="AA80" s="5"/>
      <c r="AB80" s="5"/>
      <c r="AC80" s="5"/>
      <c r="AD80" s="5"/>
    </row>
    <row r="81" spans="1:30" x14ac:dyDescent="0.2">
      <c r="A81" s="5"/>
      <c r="B81" s="147" t="s">
        <v>1214</v>
      </c>
      <c r="C81" s="148">
        <v>230</v>
      </c>
      <c r="D81" s="148">
        <f t="shared" ref="D81:D93" si="2">AVERAGE(C77:C81)</f>
        <v>443.8</v>
      </c>
      <c r="E81" s="76"/>
      <c r="F81" s="64"/>
      <c r="G81" s="64"/>
      <c r="H81" s="64"/>
      <c r="I81" s="64"/>
      <c r="J81" s="64"/>
      <c r="K81" s="64"/>
      <c r="L81" s="66"/>
      <c r="M81" s="66"/>
      <c r="N81" s="66"/>
      <c r="O81" s="66"/>
      <c r="P81" s="66"/>
      <c r="Q81" s="66"/>
      <c r="R81" s="67"/>
      <c r="S81" s="5"/>
      <c r="T81" s="5"/>
      <c r="U81" s="5"/>
      <c r="V81" s="5"/>
      <c r="W81" s="5"/>
      <c r="X81" s="5"/>
      <c r="Y81" s="5"/>
      <c r="Z81" s="5"/>
      <c r="AA81" s="5"/>
      <c r="AB81" s="5"/>
      <c r="AC81" s="5"/>
      <c r="AD81" s="5"/>
    </row>
    <row r="82" spans="1:30" x14ac:dyDescent="0.2">
      <c r="A82" s="5"/>
      <c r="B82" s="147" t="s">
        <v>1215</v>
      </c>
      <c r="C82" s="148">
        <v>260</v>
      </c>
      <c r="D82" s="148">
        <f>AVERAGE(C78:C82)</f>
        <v>432</v>
      </c>
      <c r="E82" s="76"/>
      <c r="F82" s="64"/>
      <c r="G82" s="64"/>
      <c r="H82" s="64"/>
      <c r="I82" s="64"/>
      <c r="J82" s="64"/>
      <c r="K82" s="64"/>
      <c r="L82" s="66"/>
      <c r="M82" s="66"/>
      <c r="N82" s="66"/>
      <c r="O82" s="66"/>
      <c r="P82" s="66"/>
      <c r="Q82" s="66"/>
      <c r="R82" s="67"/>
      <c r="S82" s="5"/>
      <c r="T82" s="5"/>
      <c r="U82" s="5"/>
      <c r="V82" s="5"/>
      <c r="W82" s="5"/>
      <c r="X82" s="5"/>
      <c r="Y82" s="5"/>
      <c r="Z82" s="5"/>
      <c r="AA82" s="5"/>
      <c r="AB82" s="5"/>
      <c r="AC82" s="5"/>
      <c r="AD82" s="5"/>
    </row>
    <row r="83" spans="1:30" x14ac:dyDescent="0.2">
      <c r="A83" s="5"/>
      <c r="B83" s="147" t="s">
        <v>1216</v>
      </c>
      <c r="C83" s="148">
        <v>436</v>
      </c>
      <c r="D83" s="148">
        <f>AVERAGE(C79:C83)</f>
        <v>470</v>
      </c>
      <c r="E83" s="76"/>
      <c r="F83" s="64"/>
      <c r="G83" s="64"/>
      <c r="H83" s="64"/>
      <c r="I83" s="64"/>
      <c r="J83" s="64"/>
      <c r="K83" s="64"/>
      <c r="L83" s="66"/>
      <c r="M83" s="66"/>
      <c r="N83" s="66"/>
      <c r="O83" s="66"/>
      <c r="P83" s="66"/>
      <c r="Q83" s="66"/>
      <c r="R83" s="67"/>
      <c r="S83" s="5"/>
      <c r="T83" s="5"/>
      <c r="U83" s="5"/>
      <c r="V83" s="5"/>
      <c r="W83" s="5"/>
      <c r="X83" s="5"/>
      <c r="Y83" s="5"/>
      <c r="Z83" s="5"/>
      <c r="AA83" s="5"/>
      <c r="AB83" s="5"/>
      <c r="AC83" s="5"/>
      <c r="AD83" s="5"/>
    </row>
    <row r="84" spans="1:30" x14ac:dyDescent="0.2">
      <c r="A84" s="5"/>
      <c r="B84" s="147" t="s">
        <v>1217</v>
      </c>
      <c r="C84" s="148">
        <v>145</v>
      </c>
      <c r="D84" s="148">
        <f>AVERAGE(C80:C84)</f>
        <v>382.6</v>
      </c>
      <c r="E84" s="76"/>
      <c r="F84" s="64"/>
      <c r="G84" s="64"/>
      <c r="H84" s="64"/>
      <c r="I84" s="64"/>
      <c r="J84" s="64"/>
      <c r="K84" s="64"/>
      <c r="L84" s="66"/>
      <c r="M84" s="66"/>
      <c r="N84" s="66"/>
      <c r="O84" s="66"/>
      <c r="P84" s="66"/>
      <c r="Q84" s="66"/>
      <c r="R84" s="67"/>
      <c r="S84" s="5"/>
      <c r="T84" s="5"/>
      <c r="U84" s="5"/>
      <c r="V84" s="5"/>
      <c r="W84" s="5"/>
      <c r="X84" s="5"/>
      <c r="Y84" s="5"/>
      <c r="Z84" s="5"/>
      <c r="AA84" s="5"/>
      <c r="AB84" s="5"/>
      <c r="AC84" s="5"/>
      <c r="AD84" s="5"/>
    </row>
    <row r="85" spans="1:30" x14ac:dyDescent="0.2">
      <c r="A85" s="5"/>
      <c r="B85" s="147" t="s">
        <v>1218</v>
      </c>
      <c r="C85" s="148">
        <v>399</v>
      </c>
      <c r="D85" s="148">
        <f>AVERAGE(C81:C85)</f>
        <v>294</v>
      </c>
      <c r="E85" s="76"/>
      <c r="F85" s="64"/>
      <c r="G85" s="64"/>
      <c r="H85" s="64"/>
      <c r="I85" s="64"/>
      <c r="J85" s="64"/>
      <c r="K85" s="64"/>
      <c r="L85" s="66"/>
      <c r="M85" s="66"/>
      <c r="N85" s="66"/>
      <c r="O85" s="66"/>
      <c r="P85" s="66"/>
      <c r="Q85" s="66"/>
      <c r="R85" s="67"/>
      <c r="S85" s="5"/>
      <c r="T85" s="5"/>
      <c r="U85" s="5"/>
      <c r="V85" s="5"/>
      <c r="W85" s="5"/>
      <c r="X85" s="5"/>
      <c r="Y85" s="5"/>
      <c r="Z85" s="5"/>
      <c r="AA85" s="5"/>
      <c r="AB85" s="5"/>
      <c r="AC85" s="5"/>
      <c r="AD85" s="5"/>
    </row>
    <row r="86" spans="1:30" x14ac:dyDescent="0.2">
      <c r="A86" s="5"/>
      <c r="B86" s="147" t="s">
        <v>1154</v>
      </c>
      <c r="C86" s="148">
        <v>208</v>
      </c>
      <c r="D86" s="148">
        <f t="shared" si="2"/>
        <v>289.60000000000002</v>
      </c>
      <c r="E86" s="76"/>
      <c r="F86" s="64"/>
      <c r="G86" s="64"/>
      <c r="H86" s="64"/>
      <c r="I86" s="64"/>
      <c r="J86" s="64"/>
      <c r="K86" s="64"/>
      <c r="L86" s="66"/>
      <c r="M86" s="66"/>
      <c r="N86" s="66"/>
      <c r="O86" s="66"/>
      <c r="P86" s="66"/>
      <c r="Q86" s="66"/>
      <c r="R86" s="67"/>
      <c r="S86" s="5"/>
      <c r="T86" s="5"/>
      <c r="U86" s="5"/>
      <c r="V86" s="5"/>
      <c r="W86" s="5"/>
      <c r="X86" s="5"/>
      <c r="Y86" s="5"/>
      <c r="Z86" s="5"/>
      <c r="AA86" s="5"/>
      <c r="AB86" s="5"/>
      <c r="AC86" s="5"/>
      <c r="AD86" s="5"/>
    </row>
    <row r="87" spans="1:30" x14ac:dyDescent="0.2">
      <c r="A87" s="5"/>
      <c r="B87" s="147" t="s">
        <v>1155</v>
      </c>
      <c r="C87" s="148">
        <v>695</v>
      </c>
      <c r="D87" s="148">
        <f t="shared" si="2"/>
        <v>376.6</v>
      </c>
      <c r="E87" s="76"/>
      <c r="F87" s="77"/>
      <c r="G87" s="64"/>
      <c r="H87" s="64"/>
      <c r="I87" s="64"/>
      <c r="J87" s="64"/>
      <c r="K87" s="64"/>
      <c r="L87" s="66"/>
      <c r="M87" s="66"/>
      <c r="N87" s="66"/>
      <c r="O87" s="66"/>
      <c r="P87" s="66"/>
      <c r="Q87" s="66"/>
      <c r="R87" s="67"/>
      <c r="S87" s="5"/>
      <c r="T87" s="5"/>
      <c r="U87" s="5"/>
      <c r="V87" s="5"/>
      <c r="W87" s="5"/>
      <c r="X87" s="5"/>
      <c r="Y87" s="5"/>
      <c r="Z87" s="5"/>
      <c r="AA87" s="5"/>
      <c r="AB87" s="5"/>
      <c r="AC87" s="5"/>
      <c r="AD87" s="5"/>
    </row>
    <row r="88" spans="1:30" x14ac:dyDescent="0.2">
      <c r="A88" s="5"/>
      <c r="B88" s="147" t="s">
        <v>1156</v>
      </c>
      <c r="C88" s="148">
        <v>235</v>
      </c>
      <c r="D88" s="148">
        <f t="shared" si="2"/>
        <v>336.4</v>
      </c>
      <c r="E88" s="78"/>
      <c r="F88" s="5"/>
      <c r="G88" s="5"/>
      <c r="H88" s="5"/>
      <c r="I88" s="5"/>
      <c r="J88" s="5"/>
      <c r="K88" s="5"/>
      <c r="L88" s="5"/>
      <c r="M88" s="5"/>
      <c r="N88" s="5"/>
      <c r="O88" s="5"/>
      <c r="P88" s="5"/>
      <c r="Q88" s="5"/>
      <c r="R88" s="79"/>
      <c r="S88" s="5"/>
      <c r="T88" s="5"/>
      <c r="U88" s="5"/>
      <c r="V88" s="5"/>
      <c r="W88" s="5"/>
      <c r="X88" s="5"/>
      <c r="Y88" s="5"/>
      <c r="Z88" s="5"/>
      <c r="AA88" s="5"/>
      <c r="AB88" s="5"/>
      <c r="AC88" s="5"/>
      <c r="AD88" s="5"/>
    </row>
    <row r="89" spans="1:30" x14ac:dyDescent="0.2">
      <c r="A89" s="5"/>
      <c r="B89" s="147" t="s">
        <v>1157</v>
      </c>
      <c r="C89" s="148">
        <v>304</v>
      </c>
      <c r="D89" s="148">
        <f t="shared" si="2"/>
        <v>368.2</v>
      </c>
      <c r="E89" s="78"/>
      <c r="F89" s="5"/>
      <c r="G89" s="5"/>
      <c r="H89" s="5"/>
      <c r="I89" s="5"/>
      <c r="J89" s="5"/>
      <c r="K89" s="5"/>
      <c r="L89" s="5"/>
      <c r="M89" s="5"/>
      <c r="N89" s="5"/>
      <c r="O89" s="5"/>
      <c r="P89" s="5"/>
      <c r="Q89" s="5"/>
      <c r="R89" s="79"/>
      <c r="S89" s="5"/>
      <c r="T89" s="5"/>
      <c r="U89" s="5"/>
      <c r="V89" s="5"/>
      <c r="W89" s="5"/>
      <c r="X89" s="5"/>
      <c r="Y89" s="5"/>
      <c r="Z89" s="5"/>
      <c r="AA89" s="5"/>
      <c r="AB89" s="5"/>
      <c r="AC89" s="5"/>
      <c r="AD89" s="5"/>
    </row>
    <row r="90" spans="1:30" x14ac:dyDescent="0.2">
      <c r="A90" s="5"/>
      <c r="B90" s="147" t="s">
        <v>1158</v>
      </c>
      <c r="C90" s="148">
        <v>491</v>
      </c>
      <c r="D90" s="148">
        <f t="shared" si="2"/>
        <v>386.6</v>
      </c>
      <c r="E90" s="78"/>
      <c r="F90" s="5"/>
      <c r="G90" s="5"/>
      <c r="H90" s="5"/>
      <c r="I90" s="5"/>
      <c r="J90" s="5"/>
      <c r="K90" s="5"/>
      <c r="L90" s="5"/>
      <c r="M90" s="5"/>
      <c r="N90" s="5"/>
      <c r="O90" s="5"/>
      <c r="P90" s="5"/>
      <c r="Q90" s="5"/>
      <c r="R90" s="79"/>
      <c r="S90" s="5"/>
      <c r="T90" s="5"/>
      <c r="U90" s="5"/>
      <c r="V90" s="5"/>
      <c r="W90" s="5"/>
      <c r="X90" s="5"/>
      <c r="Y90" s="5"/>
      <c r="Z90" s="5"/>
      <c r="AA90" s="5"/>
      <c r="AB90" s="5"/>
      <c r="AC90" s="5"/>
      <c r="AD90" s="5"/>
    </row>
    <row r="91" spans="1:30" x14ac:dyDescent="0.2">
      <c r="A91" s="5"/>
      <c r="B91" s="147" t="s">
        <v>1159</v>
      </c>
      <c r="C91" s="148">
        <v>460</v>
      </c>
      <c r="D91" s="148">
        <f t="shared" si="2"/>
        <v>437</v>
      </c>
      <c r="E91" s="78"/>
      <c r="F91" s="5"/>
      <c r="G91" s="5"/>
      <c r="H91" s="5"/>
      <c r="I91" s="5"/>
      <c r="J91" s="5"/>
      <c r="K91" s="5"/>
      <c r="L91" s="5"/>
      <c r="M91" s="5"/>
      <c r="N91" s="5"/>
      <c r="O91" s="5"/>
      <c r="P91" s="5"/>
      <c r="Q91" s="5"/>
      <c r="R91" s="79"/>
      <c r="S91" s="5"/>
      <c r="T91" s="5"/>
      <c r="U91" s="5"/>
      <c r="V91" s="5"/>
      <c r="W91" s="5"/>
      <c r="X91" s="5"/>
      <c r="Y91" s="5"/>
      <c r="Z91" s="5"/>
      <c r="AA91" s="5"/>
      <c r="AB91" s="5"/>
      <c r="AC91" s="5"/>
      <c r="AD91" s="5"/>
    </row>
    <row r="92" spans="1:30" x14ac:dyDescent="0.2">
      <c r="A92" s="5"/>
      <c r="B92" s="147" t="s">
        <v>1160</v>
      </c>
      <c r="C92" s="148">
        <v>382</v>
      </c>
      <c r="D92" s="148">
        <f t="shared" si="2"/>
        <v>374.4</v>
      </c>
      <c r="E92" s="78"/>
      <c r="F92" s="5"/>
      <c r="G92" s="5"/>
      <c r="H92" s="5"/>
      <c r="I92" s="5"/>
      <c r="J92" s="5"/>
      <c r="K92" s="5"/>
      <c r="L92" s="5"/>
      <c r="M92" s="5"/>
      <c r="N92" s="5"/>
      <c r="O92" s="5"/>
      <c r="P92" s="5"/>
      <c r="Q92" s="5"/>
      <c r="R92" s="79"/>
      <c r="S92" s="5"/>
      <c r="T92" s="5"/>
      <c r="U92" s="5"/>
      <c r="V92" s="5"/>
      <c r="W92" s="5"/>
      <c r="X92" s="5"/>
      <c r="Y92" s="5"/>
      <c r="Z92" s="5"/>
      <c r="AA92" s="5"/>
      <c r="AB92" s="5"/>
      <c r="AC92" s="5"/>
      <c r="AD92" s="5"/>
    </row>
    <row r="93" spans="1:30" x14ac:dyDescent="0.2">
      <c r="A93" s="5"/>
      <c r="B93" s="147" t="s">
        <v>1161</v>
      </c>
      <c r="C93" s="148">
        <v>419</v>
      </c>
      <c r="D93" s="148">
        <f t="shared" si="2"/>
        <v>411.2</v>
      </c>
      <c r="E93" s="78"/>
      <c r="F93" s="5"/>
      <c r="G93" s="5"/>
      <c r="H93" s="5"/>
      <c r="I93" s="5"/>
      <c r="J93" s="5"/>
      <c r="K93" s="5"/>
      <c r="L93" s="5"/>
      <c r="M93" s="5"/>
      <c r="N93" s="5"/>
      <c r="O93" s="5"/>
      <c r="P93" s="5"/>
      <c r="Q93" s="5"/>
      <c r="R93" s="79"/>
      <c r="S93" s="5"/>
      <c r="T93" s="5"/>
      <c r="U93" s="5"/>
      <c r="V93" s="5"/>
      <c r="W93" s="5"/>
      <c r="X93" s="5"/>
      <c r="Y93" s="5"/>
      <c r="Z93" s="5"/>
      <c r="AA93" s="5"/>
      <c r="AB93" s="5"/>
      <c r="AC93" s="5"/>
      <c r="AD93" s="5"/>
    </row>
    <row r="94" spans="1:30" x14ac:dyDescent="0.2">
      <c r="A94" s="5"/>
      <c r="B94" s="147" t="s">
        <v>1269</v>
      </c>
      <c r="C94" s="148">
        <f>J62</f>
        <v>332</v>
      </c>
      <c r="D94" s="148">
        <f>AVERAGE(C90:C94)</f>
        <v>416.8</v>
      </c>
      <c r="E94" s="78"/>
      <c r="F94" s="5"/>
      <c r="G94" s="5"/>
      <c r="H94" s="5"/>
      <c r="I94" s="5"/>
      <c r="J94" s="5"/>
      <c r="K94" s="5"/>
      <c r="L94" s="5"/>
      <c r="M94" s="5"/>
      <c r="N94" s="5"/>
      <c r="O94" s="5"/>
      <c r="P94" s="5"/>
      <c r="Q94" s="5"/>
      <c r="R94" s="79"/>
      <c r="S94" s="5"/>
      <c r="T94" s="5"/>
      <c r="U94" s="5"/>
      <c r="V94" s="5"/>
      <c r="W94" s="5"/>
      <c r="X94" s="5"/>
      <c r="Y94" s="5"/>
      <c r="Z94" s="5"/>
      <c r="AA94" s="5"/>
      <c r="AB94" s="5"/>
      <c r="AC94" s="5"/>
      <c r="AD94" s="5"/>
    </row>
    <row r="95" spans="1:30" x14ac:dyDescent="0.2">
      <c r="A95" s="5"/>
      <c r="B95" s="80"/>
      <c r="C95" s="81"/>
      <c r="D95" s="42"/>
      <c r="E95" s="5"/>
      <c r="F95" s="5"/>
      <c r="G95" s="5"/>
      <c r="H95" s="5"/>
      <c r="I95" s="5"/>
      <c r="J95" s="5"/>
      <c r="K95" s="5"/>
      <c r="L95" s="5"/>
      <c r="M95" s="5"/>
      <c r="N95" s="5"/>
      <c r="O95" s="5"/>
      <c r="P95" s="5"/>
      <c r="Q95" s="5"/>
      <c r="R95" s="79"/>
      <c r="S95" s="5"/>
      <c r="T95" s="5"/>
      <c r="U95" s="5"/>
      <c r="V95" s="5"/>
      <c r="W95" s="5"/>
      <c r="X95" s="5"/>
      <c r="Y95" s="5"/>
      <c r="Z95" s="5"/>
      <c r="AA95" s="5"/>
      <c r="AB95" s="5"/>
      <c r="AC95" s="5"/>
      <c r="AD95" s="5"/>
    </row>
    <row r="96" spans="1:30" x14ac:dyDescent="0.2">
      <c r="A96" s="5"/>
      <c r="B96" s="82"/>
      <c r="C96" s="83"/>
      <c r="D96" s="83"/>
      <c r="E96" s="83"/>
      <c r="F96" s="84"/>
      <c r="G96" s="37"/>
      <c r="H96" s="5"/>
      <c r="I96" s="7"/>
      <c r="J96" s="7"/>
      <c r="K96" s="7"/>
      <c r="L96" s="7"/>
      <c r="M96" s="7"/>
      <c r="N96" s="7"/>
      <c r="O96" s="7"/>
      <c r="P96" s="7"/>
      <c r="Q96" s="5"/>
      <c r="R96" s="79"/>
      <c r="S96" s="5"/>
      <c r="T96" s="5"/>
      <c r="U96" s="5"/>
      <c r="V96" s="5"/>
      <c r="W96" s="5"/>
      <c r="X96" s="5"/>
      <c r="Y96" s="5"/>
      <c r="Z96" s="5"/>
      <c r="AA96" s="5"/>
      <c r="AB96" s="5"/>
      <c r="AC96" s="5"/>
      <c r="AD96" s="5"/>
    </row>
    <row r="97" spans="1:30" x14ac:dyDescent="0.2">
      <c r="A97" s="5"/>
      <c r="B97" s="85"/>
      <c r="C97" s="86"/>
      <c r="D97" s="87"/>
      <c r="E97" s="87"/>
      <c r="F97" s="87"/>
      <c r="G97" s="87"/>
      <c r="H97" s="86"/>
      <c r="I97" s="86"/>
      <c r="J97" s="86"/>
      <c r="K97" s="86"/>
      <c r="L97" s="86"/>
      <c r="M97" s="86"/>
      <c r="N97" s="86"/>
      <c r="O97" s="86"/>
      <c r="P97" s="86"/>
      <c r="Q97" s="88"/>
      <c r="R97" s="89"/>
      <c r="S97" s="5"/>
      <c r="T97" s="5"/>
      <c r="U97" s="5"/>
      <c r="V97" s="5"/>
      <c r="W97" s="5"/>
      <c r="X97" s="5"/>
      <c r="Y97" s="5"/>
      <c r="Z97" s="5"/>
      <c r="AA97" s="5"/>
      <c r="AB97" s="5"/>
      <c r="AC97" s="5"/>
      <c r="AD97" s="5"/>
    </row>
    <row r="98" spans="1:30" x14ac:dyDescent="0.2">
      <c r="A98" s="5"/>
      <c r="B98" s="90"/>
      <c r="C98" s="91"/>
      <c r="D98" s="91"/>
      <c r="E98" s="91"/>
      <c r="F98" s="91"/>
      <c r="G98" s="91"/>
      <c r="H98" s="91"/>
      <c r="I98" s="91"/>
      <c r="J98" s="91"/>
      <c r="K98" s="91"/>
      <c r="L98" s="91"/>
      <c r="M98" s="91"/>
      <c r="N98" s="91"/>
      <c r="O98" s="91"/>
      <c r="P98" s="91"/>
      <c r="Q98" s="92"/>
      <c r="R98" s="93"/>
      <c r="S98" s="5"/>
      <c r="T98" s="5"/>
      <c r="U98" s="5"/>
      <c r="V98" s="5"/>
      <c r="W98" s="5"/>
      <c r="X98" s="5"/>
      <c r="Y98" s="5"/>
      <c r="Z98" s="5"/>
      <c r="AA98" s="5"/>
      <c r="AB98" s="5"/>
      <c r="AC98" s="5"/>
      <c r="AD98" s="5"/>
    </row>
    <row r="99" spans="1:30" ht="20.25" x14ac:dyDescent="0.3">
      <c r="A99" s="5"/>
      <c r="B99" s="94" t="s">
        <v>1220</v>
      </c>
      <c r="C99" s="7"/>
      <c r="D99" s="7"/>
      <c r="E99" s="7"/>
      <c r="F99" s="7"/>
      <c r="G99" s="7"/>
      <c r="H99" s="7"/>
      <c r="I99" s="7"/>
      <c r="J99" s="7"/>
      <c r="K99" s="7"/>
      <c r="L99" s="7"/>
      <c r="M99" s="7"/>
      <c r="N99" s="7"/>
      <c r="O99" s="7"/>
      <c r="P99" s="7"/>
      <c r="Q99" s="5"/>
      <c r="R99" s="79"/>
      <c r="S99" s="5"/>
      <c r="T99" s="5"/>
      <c r="U99" s="5"/>
      <c r="V99" s="5"/>
      <c r="W99" s="5"/>
      <c r="X99" s="5"/>
      <c r="Y99" s="5"/>
      <c r="Z99" s="5"/>
      <c r="AA99" s="5"/>
      <c r="AB99" s="5"/>
      <c r="AC99" s="5"/>
      <c r="AD99" s="5"/>
    </row>
    <row r="100" spans="1:30" x14ac:dyDescent="0.2">
      <c r="A100" s="5"/>
      <c r="B100" s="95"/>
      <c r="C100" s="96"/>
      <c r="D100" s="96"/>
      <c r="E100" s="96"/>
      <c r="F100" s="96"/>
      <c r="G100" s="96"/>
      <c r="H100" s="96"/>
      <c r="I100" s="96"/>
      <c r="J100" s="96"/>
      <c r="K100" s="96"/>
      <c r="L100" s="96"/>
      <c r="M100" s="96"/>
      <c r="N100" s="96"/>
      <c r="O100" s="96"/>
      <c r="P100" s="96"/>
      <c r="Q100" s="5"/>
      <c r="R100" s="79"/>
      <c r="S100" s="5"/>
      <c r="T100" s="5"/>
      <c r="U100" s="5"/>
      <c r="V100" s="5"/>
      <c r="W100" s="5"/>
      <c r="X100" s="5"/>
      <c r="Y100" s="5"/>
      <c r="Z100" s="5"/>
      <c r="AA100" s="5"/>
      <c r="AB100" s="5"/>
      <c r="AC100" s="5"/>
      <c r="AD100" s="5"/>
    </row>
    <row r="101" spans="1:30" x14ac:dyDescent="0.2">
      <c r="A101" s="5"/>
      <c r="B101" s="57" t="s">
        <v>1223</v>
      </c>
      <c r="C101" s="58" t="s">
        <v>1323</v>
      </c>
      <c r="D101" s="7"/>
      <c r="E101" s="7"/>
      <c r="F101" s="7"/>
      <c r="G101" s="7"/>
      <c r="H101" s="7"/>
      <c r="I101" s="7"/>
      <c r="J101" s="7"/>
      <c r="K101" s="7"/>
      <c r="L101" s="7"/>
      <c r="M101" s="7"/>
      <c r="N101" s="7"/>
      <c r="O101" s="7"/>
      <c r="P101" s="7"/>
      <c r="Q101" s="5"/>
      <c r="R101" s="79"/>
      <c r="S101" s="5"/>
      <c r="T101" s="5"/>
      <c r="U101" s="5"/>
      <c r="V101" s="5"/>
      <c r="W101" s="5"/>
      <c r="X101" s="5"/>
      <c r="Y101" s="5"/>
      <c r="Z101" s="5"/>
      <c r="AA101" s="5"/>
      <c r="AB101" s="5"/>
      <c r="AC101" s="5"/>
      <c r="AD101" s="5"/>
    </row>
    <row r="102" spans="1:30" x14ac:dyDescent="0.2">
      <c r="A102" s="5"/>
      <c r="B102" s="206" t="s">
        <v>1208</v>
      </c>
      <c r="C102" s="238" t="s">
        <v>1221</v>
      </c>
      <c r="D102" s="239"/>
      <c r="E102" s="238" t="s">
        <v>1222</v>
      </c>
      <c r="F102" s="239"/>
      <c r="G102" s="240" t="s">
        <v>1224</v>
      </c>
      <c r="H102" s="7"/>
      <c r="I102" s="7"/>
      <c r="J102" s="7"/>
      <c r="K102" s="7"/>
      <c r="L102" s="7"/>
      <c r="M102" s="5"/>
      <c r="N102" s="5"/>
      <c r="O102" s="5"/>
      <c r="P102" s="5"/>
      <c r="Q102" s="5"/>
      <c r="R102" s="79"/>
      <c r="S102" s="5"/>
      <c r="T102" s="5"/>
      <c r="U102" s="5"/>
      <c r="V102" s="5"/>
      <c r="W102" s="5"/>
      <c r="X102" s="5"/>
      <c r="Y102" s="5"/>
      <c r="Z102" s="5"/>
      <c r="AA102" s="5"/>
      <c r="AB102" s="5"/>
      <c r="AC102" s="5"/>
      <c r="AD102" s="5"/>
    </row>
    <row r="103" spans="1:30" x14ac:dyDescent="0.2">
      <c r="A103" s="5"/>
      <c r="B103" s="206"/>
      <c r="C103" s="97" t="s">
        <v>1225</v>
      </c>
      <c r="D103" s="97" t="s">
        <v>1226</v>
      </c>
      <c r="E103" s="97" t="s">
        <v>1225</v>
      </c>
      <c r="F103" s="97" t="s">
        <v>1226</v>
      </c>
      <c r="G103" s="241"/>
      <c r="H103" s="7"/>
      <c r="I103" s="7"/>
      <c r="J103" s="7"/>
      <c r="K103" s="7"/>
      <c r="L103" s="7"/>
      <c r="M103" s="5"/>
      <c r="N103" s="5"/>
      <c r="O103" s="5"/>
      <c r="P103" s="5"/>
      <c r="Q103" s="5"/>
      <c r="R103" s="79"/>
      <c r="S103" s="5"/>
      <c r="T103" s="5"/>
      <c r="U103" s="5"/>
      <c r="V103" s="5"/>
      <c r="W103" s="5"/>
      <c r="X103" s="5"/>
      <c r="Y103" s="5"/>
      <c r="Z103" s="5"/>
      <c r="AA103" s="5"/>
      <c r="AB103" s="5"/>
      <c r="AC103" s="5"/>
      <c r="AD103" s="5"/>
    </row>
    <row r="104" spans="1:30" x14ac:dyDescent="0.2">
      <c r="A104" s="5"/>
      <c r="B104" s="149" t="s">
        <v>1213</v>
      </c>
      <c r="C104" s="150">
        <v>611</v>
      </c>
      <c r="D104" s="151">
        <f t="shared" ref="D104:D117" si="3">C104/G104</f>
        <v>0.72565320665083133</v>
      </c>
      <c r="E104" s="150">
        <v>231</v>
      </c>
      <c r="F104" s="151">
        <f t="shared" ref="F104:F117" si="4">E104/G104</f>
        <v>0.27434679334916867</v>
      </c>
      <c r="G104" s="150">
        <v>842</v>
      </c>
      <c r="H104" s="7"/>
      <c r="I104" s="7"/>
      <c r="J104" s="7"/>
      <c r="K104" s="7"/>
      <c r="L104" s="7"/>
      <c r="M104" s="5"/>
      <c r="N104" s="5"/>
      <c r="O104" s="5"/>
      <c r="P104" s="5"/>
      <c r="Q104" s="5"/>
      <c r="R104" s="79"/>
      <c r="S104" s="5"/>
      <c r="T104" s="5"/>
      <c r="U104" s="5"/>
      <c r="V104" s="5"/>
      <c r="W104" s="5"/>
      <c r="X104" s="5"/>
      <c r="Y104" s="5"/>
      <c r="Z104" s="5"/>
      <c r="AA104" s="5"/>
      <c r="AB104" s="5"/>
      <c r="AC104" s="5"/>
      <c r="AD104" s="5"/>
    </row>
    <row r="105" spans="1:30" x14ac:dyDescent="0.2">
      <c r="A105" s="5"/>
      <c r="B105" s="149" t="s">
        <v>1214</v>
      </c>
      <c r="C105" s="150">
        <v>192</v>
      </c>
      <c r="D105" s="151">
        <f t="shared" si="3"/>
        <v>0.83478260869565213</v>
      </c>
      <c r="E105" s="150">
        <v>38</v>
      </c>
      <c r="F105" s="151">
        <f t="shared" si="4"/>
        <v>0.16521739130434782</v>
      </c>
      <c r="G105" s="150">
        <f t="shared" ref="G105:G114" si="5">E105+C105</f>
        <v>230</v>
      </c>
      <c r="H105" s="7"/>
      <c r="I105" s="7"/>
      <c r="J105" s="7"/>
      <c r="K105" s="7"/>
      <c r="L105" s="7"/>
      <c r="M105" s="5"/>
      <c r="N105" s="5"/>
      <c r="O105" s="5"/>
      <c r="P105" s="5"/>
      <c r="Q105" s="5"/>
      <c r="R105" s="79"/>
      <c r="S105" s="5"/>
      <c r="T105" s="5"/>
      <c r="U105" s="5"/>
      <c r="V105" s="5"/>
      <c r="W105" s="5"/>
      <c r="X105" s="5"/>
      <c r="Y105" s="5"/>
      <c r="Z105" s="5"/>
      <c r="AA105" s="5"/>
      <c r="AB105" s="5"/>
      <c r="AC105" s="5"/>
      <c r="AD105" s="5"/>
    </row>
    <row r="106" spans="1:30" x14ac:dyDescent="0.2">
      <c r="A106" s="5"/>
      <c r="B106" s="149" t="s">
        <v>1215</v>
      </c>
      <c r="C106" s="150">
        <v>257</v>
      </c>
      <c r="D106" s="151">
        <f t="shared" si="3"/>
        <v>0.9884615384615385</v>
      </c>
      <c r="E106" s="150">
        <v>3</v>
      </c>
      <c r="F106" s="151">
        <f t="shared" si="4"/>
        <v>1.1538461538461539E-2</v>
      </c>
      <c r="G106" s="150">
        <f t="shared" si="5"/>
        <v>260</v>
      </c>
      <c r="H106" s="7"/>
      <c r="I106" s="7"/>
      <c r="J106" s="7"/>
      <c r="K106" s="7"/>
      <c r="L106" s="7"/>
      <c r="M106" s="5"/>
      <c r="N106" s="5"/>
      <c r="O106" s="5"/>
      <c r="P106" s="5"/>
      <c r="Q106" s="5"/>
      <c r="R106" s="79"/>
      <c r="S106" s="5"/>
      <c r="T106" s="5"/>
      <c r="U106" s="5"/>
      <c r="V106" s="5"/>
      <c r="W106" s="5"/>
      <c r="X106" s="5"/>
      <c r="Y106" s="5"/>
      <c r="Z106" s="5"/>
      <c r="AA106" s="5"/>
      <c r="AB106" s="5"/>
      <c r="AC106" s="5"/>
      <c r="AD106" s="5"/>
    </row>
    <row r="107" spans="1:30" x14ac:dyDescent="0.2">
      <c r="A107" s="5"/>
      <c r="B107" s="149" t="s">
        <v>1216</v>
      </c>
      <c r="C107" s="150">
        <v>338</v>
      </c>
      <c r="D107" s="151">
        <f t="shared" si="3"/>
        <v>0.77522935779816515</v>
      </c>
      <c r="E107" s="150">
        <v>98</v>
      </c>
      <c r="F107" s="151">
        <f t="shared" si="4"/>
        <v>0.22477064220183487</v>
      </c>
      <c r="G107" s="150">
        <f t="shared" si="5"/>
        <v>436</v>
      </c>
      <c r="H107" s="7"/>
      <c r="I107" s="7"/>
      <c r="J107" s="7"/>
      <c r="K107" s="7"/>
      <c r="L107" s="7"/>
      <c r="M107" s="5"/>
      <c r="N107" s="5"/>
      <c r="O107" s="5"/>
      <c r="P107" s="5"/>
      <c r="Q107" s="5"/>
      <c r="R107" s="79"/>
      <c r="S107" s="5"/>
      <c r="T107" s="5"/>
      <c r="U107" s="5"/>
      <c r="V107" s="5"/>
      <c r="W107" s="5"/>
      <c r="X107" s="5"/>
      <c r="Y107" s="5"/>
      <c r="Z107" s="5"/>
      <c r="AA107" s="5"/>
      <c r="AB107" s="5"/>
      <c r="AC107" s="5"/>
      <c r="AD107" s="5"/>
    </row>
    <row r="108" spans="1:30" x14ac:dyDescent="0.2">
      <c r="A108" s="5"/>
      <c r="B108" s="149" t="s">
        <v>1217</v>
      </c>
      <c r="C108" s="150">
        <v>145</v>
      </c>
      <c r="D108" s="151">
        <f t="shared" si="3"/>
        <v>1</v>
      </c>
      <c r="E108" s="150">
        <v>0</v>
      </c>
      <c r="F108" s="151">
        <f t="shared" si="4"/>
        <v>0</v>
      </c>
      <c r="G108" s="150">
        <f t="shared" si="5"/>
        <v>145</v>
      </c>
      <c r="H108" s="7"/>
      <c r="I108" s="7"/>
      <c r="J108" s="7"/>
      <c r="K108" s="7"/>
      <c r="L108" s="7"/>
      <c r="M108" s="5"/>
      <c r="N108" s="5"/>
      <c r="O108" s="5"/>
      <c r="P108" s="5"/>
      <c r="Q108" s="5"/>
      <c r="R108" s="79"/>
      <c r="S108" s="5"/>
      <c r="T108" s="5"/>
      <c r="U108" s="5"/>
      <c r="V108" s="5"/>
      <c r="W108" s="5"/>
      <c r="X108" s="5"/>
      <c r="Y108" s="5"/>
      <c r="Z108" s="5"/>
      <c r="AA108" s="5"/>
      <c r="AB108" s="5"/>
      <c r="AC108" s="5"/>
      <c r="AD108" s="5"/>
    </row>
    <row r="109" spans="1:30" x14ac:dyDescent="0.2">
      <c r="A109" s="5"/>
      <c r="B109" s="149" t="s">
        <v>1218</v>
      </c>
      <c r="C109" s="150">
        <v>273</v>
      </c>
      <c r="D109" s="151">
        <f t="shared" si="3"/>
        <v>0.68421052631578949</v>
      </c>
      <c r="E109" s="150">
        <v>126</v>
      </c>
      <c r="F109" s="151">
        <f t="shared" si="4"/>
        <v>0.31578947368421051</v>
      </c>
      <c r="G109" s="150">
        <f t="shared" si="5"/>
        <v>399</v>
      </c>
      <c r="H109" s="7"/>
      <c r="I109" s="7"/>
      <c r="J109" s="7"/>
      <c r="K109" s="7"/>
      <c r="L109" s="7"/>
      <c r="M109" s="5"/>
      <c r="N109" s="5"/>
      <c r="O109" s="5"/>
      <c r="P109" s="5"/>
      <c r="Q109" s="5"/>
      <c r="R109" s="79"/>
      <c r="S109" s="5"/>
      <c r="T109" s="5"/>
      <c r="U109" s="5"/>
      <c r="V109" s="5"/>
      <c r="W109" s="5"/>
      <c r="X109" s="5"/>
      <c r="Y109" s="5"/>
      <c r="Z109" s="5"/>
      <c r="AA109" s="5"/>
      <c r="AB109" s="5"/>
      <c r="AC109" s="5"/>
      <c r="AD109" s="5"/>
    </row>
    <row r="110" spans="1:30" x14ac:dyDescent="0.2">
      <c r="A110" s="5"/>
      <c r="B110" s="149" t="s">
        <v>1154</v>
      </c>
      <c r="C110" s="150">
        <v>133</v>
      </c>
      <c r="D110" s="151">
        <f t="shared" si="3"/>
        <v>0.63942307692307687</v>
      </c>
      <c r="E110" s="150">
        <v>75</v>
      </c>
      <c r="F110" s="151">
        <f t="shared" si="4"/>
        <v>0.36057692307692307</v>
      </c>
      <c r="G110" s="150">
        <f t="shared" si="5"/>
        <v>208</v>
      </c>
      <c r="H110" s="7"/>
      <c r="I110" s="7"/>
      <c r="J110" s="7"/>
      <c r="K110" s="7"/>
      <c r="L110" s="7"/>
      <c r="M110" s="5"/>
      <c r="N110" s="5"/>
      <c r="O110" s="5"/>
      <c r="P110" s="5"/>
      <c r="Q110" s="5"/>
      <c r="R110" s="79"/>
      <c r="S110" s="5"/>
      <c r="T110" s="5"/>
      <c r="U110" s="5"/>
      <c r="V110" s="5"/>
      <c r="W110" s="5"/>
      <c r="X110" s="5"/>
      <c r="Y110" s="5"/>
      <c r="Z110" s="5"/>
      <c r="AA110" s="5"/>
      <c r="AB110" s="5"/>
      <c r="AC110" s="5"/>
      <c r="AD110" s="5"/>
    </row>
    <row r="111" spans="1:30" x14ac:dyDescent="0.2">
      <c r="A111" s="5"/>
      <c r="B111" s="149" t="s">
        <v>1155</v>
      </c>
      <c r="C111" s="150">
        <v>468</v>
      </c>
      <c r="D111" s="151">
        <f t="shared" si="3"/>
        <v>0.67338129496402876</v>
      </c>
      <c r="E111" s="150">
        <v>227</v>
      </c>
      <c r="F111" s="151">
        <f t="shared" si="4"/>
        <v>0.32661870503597124</v>
      </c>
      <c r="G111" s="150">
        <f t="shared" si="5"/>
        <v>695</v>
      </c>
      <c r="H111" s="7"/>
      <c r="I111" s="7"/>
      <c r="J111" s="7"/>
      <c r="K111" s="7"/>
      <c r="L111" s="7"/>
      <c r="M111" s="5"/>
      <c r="N111" s="5"/>
      <c r="O111" s="5"/>
      <c r="P111" s="5"/>
      <c r="Q111" s="5"/>
      <c r="R111" s="79"/>
      <c r="S111" s="5"/>
      <c r="T111" s="5"/>
      <c r="U111" s="98"/>
      <c r="V111" s="98"/>
      <c r="W111" s="99"/>
      <c r="X111" s="99"/>
      <c r="Y111" s="99"/>
      <c r="Z111" s="99"/>
      <c r="AA111" s="99"/>
      <c r="AB111" s="5"/>
      <c r="AC111" s="5"/>
      <c r="AD111" s="5"/>
    </row>
    <row r="112" spans="1:30" x14ac:dyDescent="0.2">
      <c r="A112" s="5"/>
      <c r="B112" s="152" t="s">
        <v>1156</v>
      </c>
      <c r="C112" s="150">
        <v>202</v>
      </c>
      <c r="D112" s="151">
        <f t="shared" si="3"/>
        <v>0.8595744680851064</v>
      </c>
      <c r="E112" s="150">
        <v>33</v>
      </c>
      <c r="F112" s="151">
        <f t="shared" si="4"/>
        <v>0.14042553191489363</v>
      </c>
      <c r="G112" s="150">
        <f t="shared" si="5"/>
        <v>235</v>
      </c>
      <c r="H112" s="96"/>
      <c r="I112" s="96"/>
      <c r="J112" s="96"/>
      <c r="K112" s="96"/>
      <c r="L112" s="96"/>
      <c r="M112" s="5"/>
      <c r="N112" s="5"/>
      <c r="O112" s="5"/>
      <c r="P112" s="5"/>
      <c r="Q112" s="5"/>
      <c r="R112" s="79"/>
      <c r="S112" s="5"/>
      <c r="T112" s="37"/>
      <c r="U112" s="242"/>
      <c r="V112" s="237"/>
      <c r="W112" s="237"/>
      <c r="X112" s="237"/>
      <c r="Y112" s="237"/>
      <c r="Z112" s="237"/>
      <c r="AA112" s="237"/>
      <c r="AB112" s="37"/>
      <c r="AC112" s="37"/>
      <c r="AD112" s="37"/>
    </row>
    <row r="113" spans="1:30" ht="12.75" customHeight="1" x14ac:dyDescent="0.2">
      <c r="A113" s="5"/>
      <c r="B113" s="152" t="s">
        <v>1157</v>
      </c>
      <c r="C113" s="150">
        <v>298</v>
      </c>
      <c r="D113" s="151">
        <f t="shared" si="3"/>
        <v>0.98026315789473684</v>
      </c>
      <c r="E113" s="135">
        <v>6</v>
      </c>
      <c r="F113" s="151">
        <f t="shared" si="4"/>
        <v>1.9736842105263157E-2</v>
      </c>
      <c r="G113" s="150">
        <f t="shared" si="5"/>
        <v>304</v>
      </c>
      <c r="H113" s="96"/>
      <c r="I113" s="96"/>
      <c r="J113" s="96"/>
      <c r="K113" s="96"/>
      <c r="L113" s="96"/>
      <c r="M113" s="5"/>
      <c r="N113" s="5"/>
      <c r="O113" s="5"/>
      <c r="P113" s="5"/>
      <c r="Q113" s="5"/>
      <c r="R113" s="79"/>
      <c r="S113" s="5"/>
      <c r="T113" s="37"/>
      <c r="U113" s="242"/>
      <c r="V113" s="100"/>
      <c r="W113" s="100"/>
      <c r="X113" s="100"/>
      <c r="Y113" s="100"/>
      <c r="Z113" s="100"/>
      <c r="AA113" s="100"/>
      <c r="AB113" s="37"/>
      <c r="AC113" s="37"/>
      <c r="AD113" s="37"/>
    </row>
    <row r="114" spans="1:30" ht="12.75" customHeight="1" x14ac:dyDescent="0.2">
      <c r="A114" s="5"/>
      <c r="B114" s="149" t="s">
        <v>1158</v>
      </c>
      <c r="C114" s="150">
        <v>392</v>
      </c>
      <c r="D114" s="151">
        <f t="shared" si="3"/>
        <v>0.79837067209775969</v>
      </c>
      <c r="E114" s="150">
        <v>99</v>
      </c>
      <c r="F114" s="151">
        <f t="shared" si="4"/>
        <v>0.20162932790224034</v>
      </c>
      <c r="G114" s="150">
        <f t="shared" si="5"/>
        <v>491</v>
      </c>
      <c r="H114" s="96"/>
      <c r="I114" s="96"/>
      <c r="J114" s="96"/>
      <c r="K114" s="96"/>
      <c r="L114" s="96"/>
      <c r="M114" s="5"/>
      <c r="N114" s="5"/>
      <c r="O114" s="5"/>
      <c r="P114" s="5"/>
      <c r="Q114" s="5"/>
      <c r="R114" s="79"/>
      <c r="S114" s="5"/>
      <c r="T114" s="101"/>
      <c r="U114" s="102"/>
      <c r="V114" s="103"/>
      <c r="W114" s="103"/>
      <c r="X114" s="103"/>
      <c r="Y114" s="103"/>
      <c r="Z114" s="103"/>
      <c r="AA114" s="103"/>
      <c r="AB114" s="37"/>
      <c r="AC114" s="37"/>
      <c r="AD114" s="37"/>
    </row>
    <row r="115" spans="1:30" ht="12.75" customHeight="1" x14ac:dyDescent="0.2">
      <c r="A115" s="5"/>
      <c r="B115" s="152" t="s">
        <v>1159</v>
      </c>
      <c r="C115" s="150">
        <v>398</v>
      </c>
      <c r="D115" s="151">
        <f t="shared" si="3"/>
        <v>0.86521739130434783</v>
      </c>
      <c r="E115" s="135">
        <v>62</v>
      </c>
      <c r="F115" s="151">
        <f t="shared" si="4"/>
        <v>0.13478260869565217</v>
      </c>
      <c r="G115" s="150">
        <v>460</v>
      </c>
      <c r="H115" s="96"/>
      <c r="I115" s="96"/>
      <c r="J115" s="96"/>
      <c r="K115" s="96"/>
      <c r="L115" s="96"/>
      <c r="M115" s="5"/>
      <c r="N115" s="5"/>
      <c r="O115" s="5"/>
      <c r="P115" s="5"/>
      <c r="Q115" s="5"/>
      <c r="R115" s="79"/>
      <c r="S115" s="5"/>
      <c r="T115" s="37"/>
      <c r="U115" s="102"/>
      <c r="V115" s="103"/>
      <c r="W115" s="103"/>
      <c r="X115" s="103"/>
      <c r="Y115" s="103"/>
      <c r="Z115" s="103"/>
      <c r="AA115" s="103"/>
      <c r="AB115" s="37"/>
      <c r="AC115" s="37"/>
      <c r="AD115" s="37"/>
    </row>
    <row r="116" spans="1:30" x14ac:dyDescent="0.2">
      <c r="A116" s="5"/>
      <c r="B116" s="152" t="s">
        <v>1160</v>
      </c>
      <c r="C116" s="150">
        <v>341</v>
      </c>
      <c r="D116" s="151">
        <f t="shared" si="3"/>
        <v>0.89267015706806285</v>
      </c>
      <c r="E116" s="135">
        <v>41</v>
      </c>
      <c r="F116" s="151">
        <f t="shared" si="4"/>
        <v>0.10732984293193717</v>
      </c>
      <c r="G116" s="150">
        <f>E116+C116</f>
        <v>382</v>
      </c>
      <c r="H116" s="96"/>
      <c r="I116" s="96"/>
      <c r="J116" s="96"/>
      <c r="K116" s="96"/>
      <c r="L116" s="96"/>
      <c r="M116" s="5"/>
      <c r="N116" s="5"/>
      <c r="O116" s="5"/>
      <c r="P116" s="5"/>
      <c r="Q116" s="5"/>
      <c r="R116" s="79"/>
      <c r="S116" s="5"/>
      <c r="T116" s="37"/>
      <c r="U116" s="102"/>
      <c r="V116" s="103"/>
      <c r="W116" s="103"/>
      <c r="X116" s="103"/>
      <c r="Y116" s="103"/>
      <c r="Z116" s="103"/>
      <c r="AA116" s="103"/>
      <c r="AB116" s="37"/>
      <c r="AC116" s="37"/>
      <c r="AD116" s="37"/>
    </row>
    <row r="117" spans="1:30" x14ac:dyDescent="0.2">
      <c r="A117" s="5"/>
      <c r="B117" s="152" t="s">
        <v>1161</v>
      </c>
      <c r="C117" s="150">
        <v>349</v>
      </c>
      <c r="D117" s="151">
        <f t="shared" si="3"/>
        <v>0.83293556085918852</v>
      </c>
      <c r="E117" s="135">
        <v>70</v>
      </c>
      <c r="F117" s="151">
        <f t="shared" si="4"/>
        <v>0.16706443914081145</v>
      </c>
      <c r="G117" s="150">
        <f>E117+C117</f>
        <v>419</v>
      </c>
      <c r="H117" s="96"/>
      <c r="I117" s="96"/>
      <c r="J117" s="96"/>
      <c r="K117" s="96"/>
      <c r="L117" s="96"/>
      <c r="M117" s="5"/>
      <c r="N117" s="5"/>
      <c r="O117" s="5"/>
      <c r="P117" s="5"/>
      <c r="Q117" s="5"/>
      <c r="R117" s="79"/>
      <c r="S117" s="5"/>
      <c r="T117" s="37"/>
      <c r="U117" s="102"/>
      <c r="V117" s="103"/>
      <c r="W117" s="103"/>
      <c r="X117" s="103"/>
      <c r="Y117" s="103"/>
      <c r="Z117" s="103"/>
      <c r="AA117" s="103"/>
      <c r="AB117" s="37"/>
      <c r="AC117" s="37"/>
      <c r="AD117" s="37"/>
    </row>
    <row r="118" spans="1:30" x14ac:dyDescent="0.2">
      <c r="A118" s="5"/>
      <c r="B118" s="152" t="s">
        <v>1269</v>
      </c>
      <c r="C118" s="150">
        <f>GETPIVOTDATA("Net Dwellings",Pivot!$B$113)</f>
        <v>298</v>
      </c>
      <c r="D118" s="151">
        <f>C118/G118</f>
        <v>0.89759036144578308</v>
      </c>
      <c r="E118" s="135">
        <f>GETPIVOTDATA("Net Dwellings",Pivot!$B$105)</f>
        <v>34</v>
      </c>
      <c r="F118" s="151">
        <f>E118/G118</f>
        <v>0.10240963855421686</v>
      </c>
      <c r="G118" s="150">
        <f>E118+C118</f>
        <v>332</v>
      </c>
      <c r="H118" s="96"/>
      <c r="I118" s="96"/>
      <c r="J118" s="96"/>
      <c r="K118" s="96"/>
      <c r="L118" s="96"/>
      <c r="M118" s="5"/>
      <c r="N118" s="5"/>
      <c r="O118" s="5"/>
      <c r="P118" s="5"/>
      <c r="Q118" s="5"/>
      <c r="R118" s="79"/>
      <c r="S118" s="5"/>
      <c r="T118" s="37"/>
      <c r="U118" s="102"/>
      <c r="V118" s="103"/>
      <c r="W118" s="103"/>
      <c r="X118" s="103"/>
      <c r="Y118" s="103"/>
      <c r="Z118" s="103"/>
      <c r="AA118" s="103"/>
      <c r="AB118" s="37"/>
      <c r="AC118" s="37"/>
      <c r="AD118" s="37"/>
    </row>
    <row r="119" spans="1:30" x14ac:dyDescent="0.2">
      <c r="A119" s="5"/>
      <c r="B119" s="153" t="s">
        <v>1152</v>
      </c>
      <c r="C119" s="154">
        <f>SUM(C104:C118)</f>
        <v>4695</v>
      </c>
      <c r="D119" s="199">
        <f>C119/G119</f>
        <v>0.80421377183967113</v>
      </c>
      <c r="E119" s="154">
        <f>SUM(E104:E118)</f>
        <v>1143</v>
      </c>
      <c r="F119" s="199">
        <f>E119/G119</f>
        <v>0.19578622816032887</v>
      </c>
      <c r="G119" s="154">
        <f>SUM(G104:G118)</f>
        <v>5838</v>
      </c>
      <c r="H119" s="96"/>
      <c r="I119" s="96"/>
      <c r="J119" s="96"/>
      <c r="K119" s="96"/>
      <c r="L119" s="96"/>
      <c r="M119" s="5"/>
      <c r="N119" s="5"/>
      <c r="O119" s="5"/>
      <c r="P119" s="5"/>
      <c r="Q119" s="5"/>
      <c r="R119" s="79"/>
      <c r="S119" s="5"/>
      <c r="T119" s="37"/>
      <c r="U119" s="102"/>
      <c r="V119" s="103"/>
      <c r="W119" s="103"/>
      <c r="X119" s="103"/>
      <c r="Y119" s="103"/>
      <c r="Z119" s="103"/>
      <c r="AA119" s="103"/>
      <c r="AB119" s="37"/>
      <c r="AC119" s="37"/>
      <c r="AD119" s="37"/>
    </row>
    <row r="120" spans="1:30" x14ac:dyDescent="0.2">
      <c r="A120" s="5"/>
      <c r="B120" s="95"/>
      <c r="C120" s="96"/>
      <c r="D120" s="96"/>
      <c r="E120" s="96"/>
      <c r="F120" s="96"/>
      <c r="G120" s="96"/>
      <c r="H120" s="96"/>
      <c r="I120" s="96"/>
      <c r="J120" s="96"/>
      <c r="K120" s="96"/>
      <c r="L120" s="96"/>
      <c r="M120" s="96"/>
      <c r="N120" s="96"/>
      <c r="O120" s="96"/>
      <c r="P120" s="96"/>
      <c r="Q120" s="5"/>
      <c r="R120" s="79"/>
      <c r="S120" s="5"/>
      <c r="T120" s="37"/>
      <c r="U120" s="102"/>
      <c r="V120" s="103"/>
      <c r="W120" s="103"/>
      <c r="X120" s="103"/>
      <c r="Y120" s="103"/>
      <c r="Z120" s="103"/>
      <c r="AA120" s="103"/>
      <c r="AB120" s="37"/>
      <c r="AC120" s="37"/>
      <c r="AD120" s="37"/>
    </row>
    <row r="121" spans="1:30" x14ac:dyDescent="0.2">
      <c r="A121" s="5"/>
      <c r="B121" s="95"/>
      <c r="C121" s="96"/>
      <c r="D121" s="96"/>
      <c r="E121" s="96"/>
      <c r="F121" s="96"/>
      <c r="G121" s="96"/>
      <c r="H121" s="96"/>
      <c r="I121" s="96"/>
      <c r="J121" s="96"/>
      <c r="K121" s="96"/>
      <c r="L121" s="96"/>
      <c r="M121" s="96"/>
      <c r="N121" s="96"/>
      <c r="O121" s="96"/>
      <c r="P121" s="96"/>
      <c r="Q121" s="5"/>
      <c r="R121" s="79"/>
      <c r="S121" s="5"/>
      <c r="T121" s="37"/>
      <c r="U121" s="102"/>
      <c r="V121" s="103"/>
      <c r="W121" s="103"/>
      <c r="X121" s="103"/>
      <c r="Y121" s="103"/>
      <c r="Z121" s="103"/>
      <c r="AA121" s="103"/>
      <c r="AB121" s="37"/>
      <c r="AC121" s="37"/>
      <c r="AD121" s="37"/>
    </row>
    <row r="122" spans="1:30" x14ac:dyDescent="0.2">
      <c r="A122" s="5"/>
      <c r="B122" s="95"/>
      <c r="C122" s="96"/>
      <c r="D122" s="96"/>
      <c r="E122" s="96"/>
      <c r="F122" s="96"/>
      <c r="G122" s="96"/>
      <c r="H122" s="96"/>
      <c r="I122" s="96"/>
      <c r="J122" s="96"/>
      <c r="K122" s="96"/>
      <c r="L122" s="96"/>
      <c r="M122" s="96"/>
      <c r="N122" s="96"/>
      <c r="O122" s="96"/>
      <c r="P122" s="96"/>
      <c r="Q122" s="5"/>
      <c r="R122" s="79"/>
      <c r="S122" s="5"/>
      <c r="T122" s="37"/>
      <c r="U122" s="102"/>
      <c r="V122" s="103"/>
      <c r="W122" s="103"/>
      <c r="X122" s="103"/>
      <c r="Y122" s="103"/>
      <c r="Z122" s="103"/>
      <c r="AA122" s="103"/>
      <c r="AB122" s="37"/>
      <c r="AC122" s="37"/>
      <c r="AD122" s="37"/>
    </row>
    <row r="123" spans="1:30" x14ac:dyDescent="0.2">
      <c r="A123" s="5"/>
      <c r="B123" s="95"/>
      <c r="C123" s="96"/>
      <c r="D123" s="96"/>
      <c r="E123" s="96"/>
      <c r="F123" s="96"/>
      <c r="G123" s="96"/>
      <c r="H123" s="96"/>
      <c r="I123" s="96"/>
      <c r="J123" s="96"/>
      <c r="K123" s="96"/>
      <c r="L123" s="96"/>
      <c r="M123" s="96"/>
      <c r="N123" s="96"/>
      <c r="O123" s="96"/>
      <c r="P123" s="96"/>
      <c r="Q123" s="5"/>
      <c r="R123" s="79"/>
      <c r="S123" s="5"/>
      <c r="T123" s="37"/>
      <c r="U123" s="102"/>
      <c r="V123" s="103"/>
      <c r="W123" s="103"/>
      <c r="X123" s="103"/>
      <c r="Y123" s="103"/>
      <c r="Z123" s="103"/>
      <c r="AA123" s="103"/>
      <c r="AB123" s="37"/>
      <c r="AC123" s="37"/>
      <c r="AD123" s="37"/>
    </row>
    <row r="124" spans="1:30" x14ac:dyDescent="0.2">
      <c r="A124" s="5"/>
      <c r="B124" s="95"/>
      <c r="C124" s="96"/>
      <c r="D124" s="96"/>
      <c r="E124" s="96"/>
      <c r="F124" s="96"/>
      <c r="G124" s="96"/>
      <c r="H124" s="96"/>
      <c r="I124" s="96"/>
      <c r="J124" s="96"/>
      <c r="K124" s="96"/>
      <c r="L124" s="96"/>
      <c r="M124" s="96"/>
      <c r="N124" s="96"/>
      <c r="O124" s="96"/>
      <c r="P124" s="96"/>
      <c r="Q124" s="5"/>
      <c r="R124" s="79"/>
      <c r="S124" s="5"/>
      <c r="T124" s="37"/>
      <c r="U124" s="102"/>
      <c r="V124" s="103"/>
      <c r="W124" s="103"/>
      <c r="X124" s="103"/>
      <c r="Y124" s="103"/>
      <c r="Z124" s="103"/>
      <c r="AA124" s="103"/>
      <c r="AB124" s="37"/>
      <c r="AC124" s="37"/>
      <c r="AD124" s="37"/>
    </row>
    <row r="125" spans="1:30" x14ac:dyDescent="0.2">
      <c r="A125" s="5"/>
      <c r="B125" s="95"/>
      <c r="C125" s="96"/>
      <c r="D125" s="96"/>
      <c r="E125" s="96"/>
      <c r="F125" s="96"/>
      <c r="G125" s="96"/>
      <c r="H125" s="96"/>
      <c r="I125" s="96"/>
      <c r="J125" s="96"/>
      <c r="K125" s="96"/>
      <c r="L125" s="96"/>
      <c r="M125" s="96"/>
      <c r="N125" s="96"/>
      <c r="O125" s="96"/>
      <c r="P125" s="96"/>
      <c r="Q125" s="5"/>
      <c r="R125" s="79"/>
      <c r="S125" s="5"/>
      <c r="T125" s="37"/>
      <c r="U125" s="102"/>
      <c r="V125" s="103"/>
      <c r="W125" s="103"/>
      <c r="X125" s="103"/>
      <c r="Y125" s="103"/>
      <c r="Z125" s="103"/>
      <c r="AA125" s="103"/>
      <c r="AB125" s="37"/>
      <c r="AC125" s="37"/>
      <c r="AD125" s="37"/>
    </row>
    <row r="126" spans="1:30" x14ac:dyDescent="0.2">
      <c r="A126" s="5"/>
      <c r="B126" s="95"/>
      <c r="C126" s="96"/>
      <c r="D126" s="96"/>
      <c r="E126" s="96"/>
      <c r="F126" s="96"/>
      <c r="G126" s="96"/>
      <c r="H126" s="96"/>
      <c r="I126" s="96"/>
      <c r="J126" s="96"/>
      <c r="K126" s="96"/>
      <c r="L126" s="96"/>
      <c r="M126" s="96"/>
      <c r="N126" s="96"/>
      <c r="O126" s="96"/>
      <c r="P126" s="96"/>
      <c r="Q126" s="5"/>
      <c r="R126" s="79"/>
      <c r="S126" s="5"/>
      <c r="T126" s="37"/>
      <c r="U126" s="102"/>
      <c r="V126" s="103"/>
      <c r="W126" s="103"/>
      <c r="X126" s="103"/>
      <c r="Y126" s="103"/>
      <c r="Z126" s="103"/>
      <c r="AA126" s="103"/>
      <c r="AB126" s="37"/>
      <c r="AC126" s="37"/>
      <c r="AD126" s="37"/>
    </row>
    <row r="127" spans="1:30" x14ac:dyDescent="0.2">
      <c r="A127" s="5"/>
      <c r="B127" s="95"/>
      <c r="C127" s="96"/>
      <c r="D127" s="96"/>
      <c r="E127" s="96"/>
      <c r="F127" s="96"/>
      <c r="G127" s="96"/>
      <c r="H127" s="96"/>
      <c r="I127" s="96"/>
      <c r="J127" s="96"/>
      <c r="K127" s="96"/>
      <c r="L127" s="96"/>
      <c r="M127" s="96"/>
      <c r="N127" s="96"/>
      <c r="O127" s="96"/>
      <c r="P127" s="96"/>
      <c r="Q127" s="5"/>
      <c r="R127" s="79"/>
      <c r="S127" s="5"/>
      <c r="T127" s="37"/>
      <c r="U127" s="102"/>
      <c r="V127" s="103"/>
      <c r="W127" s="103"/>
      <c r="X127" s="103"/>
      <c r="Y127" s="103"/>
      <c r="Z127" s="103"/>
      <c r="AA127" s="103"/>
      <c r="AB127" s="37"/>
      <c r="AC127" s="37"/>
      <c r="AD127" s="37"/>
    </row>
    <row r="128" spans="1:30" x14ac:dyDescent="0.2">
      <c r="A128" s="5"/>
      <c r="B128" s="95"/>
      <c r="C128" s="96"/>
      <c r="D128" s="96"/>
      <c r="E128" s="96"/>
      <c r="F128" s="96"/>
      <c r="G128" s="96"/>
      <c r="H128" s="96"/>
      <c r="I128" s="96"/>
      <c r="J128" s="96"/>
      <c r="K128" s="96"/>
      <c r="L128" s="96"/>
      <c r="M128" s="96"/>
      <c r="N128" s="96"/>
      <c r="O128" s="96"/>
      <c r="P128" s="96"/>
      <c r="Q128" s="5"/>
      <c r="R128" s="79"/>
      <c r="S128" s="5"/>
      <c r="T128" s="37"/>
      <c r="U128" s="102"/>
      <c r="V128" s="103"/>
      <c r="W128" s="103"/>
      <c r="X128" s="103"/>
      <c r="Y128" s="103"/>
      <c r="Z128" s="103"/>
      <c r="AA128" s="103"/>
      <c r="AB128" s="37"/>
      <c r="AC128" s="37"/>
      <c r="AD128" s="37"/>
    </row>
    <row r="129" spans="1:30" x14ac:dyDescent="0.2">
      <c r="A129" s="5"/>
      <c r="B129" s="95"/>
      <c r="C129" s="96"/>
      <c r="D129" s="96"/>
      <c r="E129" s="96"/>
      <c r="F129" s="96"/>
      <c r="G129" s="96"/>
      <c r="H129" s="96"/>
      <c r="I129" s="96"/>
      <c r="J129" s="96"/>
      <c r="K129" s="96"/>
      <c r="L129" s="96"/>
      <c r="M129" s="96"/>
      <c r="N129" s="96"/>
      <c r="O129" s="96"/>
      <c r="P129" s="96"/>
      <c r="Q129" s="5"/>
      <c r="R129" s="79"/>
      <c r="S129" s="5"/>
      <c r="T129" s="37"/>
      <c r="U129" s="102"/>
      <c r="V129" s="103"/>
      <c r="W129" s="103"/>
      <c r="X129" s="103"/>
      <c r="Y129" s="103"/>
      <c r="Z129" s="103"/>
      <c r="AA129" s="103"/>
      <c r="AB129" s="37"/>
      <c r="AC129" s="37"/>
      <c r="AD129" s="37"/>
    </row>
    <row r="130" spans="1:30" x14ac:dyDescent="0.2">
      <c r="A130" s="5"/>
      <c r="B130" s="95"/>
      <c r="C130" s="96"/>
      <c r="D130" s="96"/>
      <c r="E130" s="96"/>
      <c r="F130" s="96"/>
      <c r="G130" s="96"/>
      <c r="H130" s="96"/>
      <c r="I130" s="96"/>
      <c r="J130" s="96"/>
      <c r="K130" s="96"/>
      <c r="L130" s="96"/>
      <c r="M130" s="96"/>
      <c r="N130" s="96"/>
      <c r="O130" s="96"/>
      <c r="P130" s="96"/>
      <c r="Q130" s="5"/>
      <c r="R130" s="79"/>
      <c r="S130" s="5"/>
      <c r="T130" s="37"/>
      <c r="U130" s="104"/>
      <c r="V130" s="105"/>
      <c r="W130" s="105"/>
      <c r="X130" s="105"/>
      <c r="Y130" s="105"/>
      <c r="Z130" s="105"/>
      <c r="AA130" s="105"/>
      <c r="AB130" s="37"/>
      <c r="AC130" s="37"/>
      <c r="AD130" s="37"/>
    </row>
    <row r="131" spans="1:30" x14ac:dyDescent="0.2">
      <c r="A131" s="5"/>
      <c r="B131" s="95"/>
      <c r="C131" s="96"/>
      <c r="D131" s="96"/>
      <c r="E131" s="96"/>
      <c r="F131" s="96"/>
      <c r="G131" s="96"/>
      <c r="H131" s="96"/>
      <c r="I131" s="96"/>
      <c r="J131" s="96"/>
      <c r="K131" s="96"/>
      <c r="L131" s="96"/>
      <c r="M131" s="96"/>
      <c r="N131" s="96"/>
      <c r="O131" s="96"/>
      <c r="P131" s="96"/>
      <c r="Q131" s="5"/>
      <c r="R131" s="79"/>
      <c r="S131" s="5"/>
      <c r="T131" s="37"/>
      <c r="U131" s="104"/>
      <c r="V131" s="105"/>
      <c r="W131" s="105"/>
      <c r="X131" s="105"/>
      <c r="Y131" s="105"/>
      <c r="Z131" s="105"/>
      <c r="AA131" s="105"/>
      <c r="AB131" s="37"/>
      <c r="AC131" s="37"/>
      <c r="AD131" s="37"/>
    </row>
    <row r="132" spans="1:30" x14ac:dyDescent="0.2">
      <c r="A132" s="5"/>
      <c r="B132" s="95"/>
      <c r="C132" s="96"/>
      <c r="D132" s="96"/>
      <c r="E132" s="96"/>
      <c r="F132" s="96"/>
      <c r="G132" s="96"/>
      <c r="H132" s="96"/>
      <c r="I132" s="96"/>
      <c r="J132" s="96"/>
      <c r="K132" s="96"/>
      <c r="L132" s="96"/>
      <c r="M132" s="96"/>
      <c r="N132" s="96"/>
      <c r="O132" s="96"/>
      <c r="P132" s="96"/>
      <c r="Q132" s="5"/>
      <c r="R132" s="79"/>
      <c r="S132" s="5"/>
      <c r="T132" s="37"/>
      <c r="U132" s="37"/>
      <c r="V132" s="37"/>
      <c r="W132" s="37"/>
      <c r="X132" s="37"/>
      <c r="Y132" s="37"/>
      <c r="Z132" s="37"/>
      <c r="AA132" s="37"/>
      <c r="AB132" s="37"/>
      <c r="AC132" s="37"/>
      <c r="AD132" s="37"/>
    </row>
    <row r="133" spans="1:30" x14ac:dyDescent="0.2">
      <c r="A133" s="5"/>
      <c r="B133" s="95"/>
      <c r="C133" s="96"/>
      <c r="D133" s="96"/>
      <c r="E133" s="96"/>
      <c r="F133" s="96"/>
      <c r="G133" s="96"/>
      <c r="H133" s="96"/>
      <c r="I133" s="96"/>
      <c r="J133" s="96"/>
      <c r="K133" s="96"/>
      <c r="L133" s="96"/>
      <c r="M133" s="96"/>
      <c r="N133" s="96"/>
      <c r="O133" s="96"/>
      <c r="P133" s="96"/>
      <c r="Q133" s="5"/>
      <c r="R133" s="79"/>
      <c r="S133" s="5"/>
      <c r="T133" s="37"/>
      <c r="U133" s="5"/>
      <c r="V133" s="5"/>
      <c r="W133" s="5"/>
      <c r="X133" s="5"/>
      <c r="Y133" s="5"/>
      <c r="Z133" s="5"/>
      <c r="AA133" s="5"/>
      <c r="AB133" s="37"/>
      <c r="AC133" s="37"/>
      <c r="AD133" s="37"/>
    </row>
    <row r="134" spans="1:30" x14ac:dyDescent="0.2">
      <c r="A134" s="5"/>
      <c r="B134" s="95"/>
      <c r="C134" s="96"/>
      <c r="D134" s="96"/>
      <c r="E134" s="96"/>
      <c r="F134" s="96"/>
      <c r="G134" s="96"/>
      <c r="H134" s="96"/>
      <c r="I134" s="96"/>
      <c r="J134" s="96"/>
      <c r="K134" s="96"/>
      <c r="L134" s="96"/>
      <c r="M134" s="96"/>
      <c r="N134" s="96"/>
      <c r="O134" s="96"/>
      <c r="P134" s="96"/>
      <c r="Q134" s="5"/>
      <c r="R134" s="79"/>
      <c r="S134" s="5"/>
      <c r="T134" s="37"/>
      <c r="U134" s="5"/>
      <c r="V134" s="5"/>
      <c r="W134" s="5"/>
      <c r="X134" s="5"/>
      <c r="Y134" s="5"/>
      <c r="Z134" s="5"/>
      <c r="AA134" s="5"/>
      <c r="AB134" s="37"/>
      <c r="AC134" s="37"/>
      <c r="AD134" s="37"/>
    </row>
    <row r="135" spans="1:30" x14ac:dyDescent="0.2">
      <c r="A135" s="5"/>
      <c r="B135" s="95"/>
      <c r="C135" s="96"/>
      <c r="D135" s="96"/>
      <c r="E135" s="96"/>
      <c r="F135" s="96"/>
      <c r="G135" s="96"/>
      <c r="H135" s="96"/>
      <c r="I135" s="96"/>
      <c r="J135" s="96"/>
      <c r="K135" s="96"/>
      <c r="L135" s="96"/>
      <c r="M135" s="96"/>
      <c r="N135" s="96"/>
      <c r="O135" s="96"/>
      <c r="P135" s="96"/>
      <c r="Q135" s="5"/>
      <c r="R135" s="79"/>
      <c r="S135" s="5"/>
      <c r="T135" s="37"/>
      <c r="U135" s="5"/>
      <c r="V135" s="5"/>
      <c r="W135" s="5"/>
      <c r="X135" s="5"/>
      <c r="Y135" s="5"/>
      <c r="Z135" s="5"/>
      <c r="AA135" s="5"/>
      <c r="AB135" s="37"/>
      <c r="AC135" s="37"/>
      <c r="AD135" s="37"/>
    </row>
    <row r="136" spans="1:30" x14ac:dyDescent="0.2">
      <c r="A136" s="5"/>
      <c r="B136" s="95"/>
      <c r="C136" s="96"/>
      <c r="D136" s="96"/>
      <c r="E136" s="96"/>
      <c r="F136" s="96"/>
      <c r="G136" s="96"/>
      <c r="H136" s="96"/>
      <c r="I136" s="96"/>
      <c r="J136" s="96"/>
      <c r="K136" s="96"/>
      <c r="L136" s="96"/>
      <c r="M136" s="96"/>
      <c r="N136" s="96"/>
      <c r="O136" s="96"/>
      <c r="P136" s="96"/>
      <c r="Q136" s="5"/>
      <c r="R136" s="79"/>
      <c r="S136" s="5"/>
      <c r="T136" s="5"/>
      <c r="U136" s="5"/>
      <c r="V136" s="5"/>
      <c r="W136" s="5"/>
      <c r="X136" s="5"/>
      <c r="Y136" s="5"/>
      <c r="Z136" s="5"/>
      <c r="AA136" s="5"/>
      <c r="AB136" s="5"/>
      <c r="AC136" s="5"/>
      <c r="AD136" s="5"/>
    </row>
    <row r="137" spans="1:30" x14ac:dyDescent="0.2">
      <c r="A137" s="5"/>
      <c r="B137" s="95"/>
      <c r="C137" s="96"/>
      <c r="D137" s="96"/>
      <c r="E137" s="96"/>
      <c r="F137" s="96"/>
      <c r="G137" s="96"/>
      <c r="H137" s="96"/>
      <c r="I137" s="96"/>
      <c r="J137" s="96"/>
      <c r="K137" s="96"/>
      <c r="L137" s="96"/>
      <c r="M137" s="96"/>
      <c r="N137" s="96"/>
      <c r="O137" s="96"/>
      <c r="P137" s="96"/>
      <c r="Q137" s="5"/>
      <c r="R137" s="79"/>
      <c r="S137" s="5"/>
      <c r="T137" s="5"/>
      <c r="U137" s="5"/>
      <c r="V137" s="5"/>
      <c r="W137" s="5"/>
      <c r="X137" s="5"/>
      <c r="Y137" s="5"/>
      <c r="Z137" s="5"/>
      <c r="AA137" s="5"/>
      <c r="AB137" s="5"/>
      <c r="AC137" s="5"/>
      <c r="AD137" s="5"/>
    </row>
    <row r="138" spans="1:30" x14ac:dyDescent="0.2">
      <c r="A138" s="5"/>
      <c r="B138" s="95"/>
      <c r="C138" s="96"/>
      <c r="D138" s="96"/>
      <c r="E138" s="96"/>
      <c r="F138" s="96"/>
      <c r="G138" s="96"/>
      <c r="H138" s="96"/>
      <c r="I138" s="96"/>
      <c r="J138" s="96"/>
      <c r="K138" s="96"/>
      <c r="L138" s="96"/>
      <c r="M138" s="96"/>
      <c r="N138" s="96"/>
      <c r="O138" s="96"/>
      <c r="P138" s="96"/>
      <c r="Q138" s="5"/>
      <c r="R138" s="79"/>
      <c r="S138" s="5"/>
      <c r="T138" s="5"/>
      <c r="U138" s="5"/>
      <c r="V138" s="5"/>
      <c r="W138" s="5"/>
      <c r="X138" s="5"/>
      <c r="Y138" s="5"/>
      <c r="Z138" s="5"/>
      <c r="AA138" s="5"/>
      <c r="AB138" s="5"/>
      <c r="AC138" s="5"/>
      <c r="AD138" s="5"/>
    </row>
    <row r="139" spans="1:30" x14ac:dyDescent="0.2">
      <c r="A139" s="5"/>
      <c r="B139" s="106"/>
      <c r="C139" s="107"/>
      <c r="D139" s="107"/>
      <c r="E139" s="107"/>
      <c r="F139" s="107"/>
      <c r="G139" s="107"/>
      <c r="H139" s="107"/>
      <c r="I139" s="107"/>
      <c r="J139" s="107"/>
      <c r="K139" s="107"/>
      <c r="L139" s="107"/>
      <c r="M139" s="107"/>
      <c r="N139" s="107"/>
      <c r="O139" s="107"/>
      <c r="P139" s="107"/>
      <c r="Q139" s="88"/>
      <c r="R139" s="89"/>
      <c r="S139" s="5"/>
      <c r="T139" s="5"/>
      <c r="U139" s="5"/>
      <c r="V139" s="5"/>
      <c r="W139" s="5"/>
      <c r="X139" s="5"/>
      <c r="Y139" s="5"/>
      <c r="Z139" s="5"/>
      <c r="AA139" s="5"/>
      <c r="AB139" s="5"/>
      <c r="AC139" s="5"/>
      <c r="AD139" s="5"/>
    </row>
    <row r="140" spans="1:30" x14ac:dyDescent="0.2">
      <c r="A140" s="5"/>
      <c r="B140" s="5"/>
      <c r="C140" s="5"/>
      <c r="D140" s="5"/>
      <c r="E140" s="5"/>
      <c r="F140" s="5"/>
      <c r="G140" s="5"/>
      <c r="H140" s="5"/>
      <c r="I140" s="5"/>
      <c r="J140" s="5"/>
      <c r="K140" s="5"/>
      <c r="L140" s="5"/>
      <c r="M140" s="5"/>
      <c r="N140" s="5"/>
      <c r="O140" s="5"/>
      <c r="P140" s="5"/>
      <c r="Q140" s="5"/>
      <c r="R140" s="37"/>
      <c r="S140" s="5"/>
      <c r="T140" s="5"/>
      <c r="U140" s="5"/>
      <c r="V140" s="5"/>
      <c r="W140" s="5"/>
      <c r="X140" s="5"/>
      <c r="Y140" s="5"/>
      <c r="Z140" s="5"/>
      <c r="AA140" s="5"/>
      <c r="AB140" s="5"/>
      <c r="AC140" s="5"/>
      <c r="AD140" s="5"/>
    </row>
    <row r="141" spans="1:30" x14ac:dyDescent="0.2">
      <c r="A141" s="5"/>
      <c r="B141" s="5"/>
      <c r="C141" s="5"/>
      <c r="D141" s="5"/>
      <c r="E141" s="5"/>
      <c r="F141" s="5"/>
      <c r="G141" s="5"/>
      <c r="H141" s="5"/>
      <c r="I141" s="5"/>
      <c r="J141" s="5"/>
      <c r="K141" s="5"/>
      <c r="L141" s="5"/>
      <c r="M141" s="5"/>
      <c r="N141" s="5"/>
      <c r="O141" s="5"/>
      <c r="P141" s="5"/>
      <c r="Q141" s="5"/>
      <c r="R141" s="37"/>
      <c r="S141" s="5"/>
      <c r="T141" s="5"/>
      <c r="U141" s="5"/>
      <c r="V141" s="5"/>
      <c r="W141" s="5"/>
      <c r="X141" s="5"/>
      <c r="Y141" s="5"/>
      <c r="Z141" s="5"/>
      <c r="AA141" s="5"/>
      <c r="AB141" s="5"/>
      <c r="AC141" s="5"/>
      <c r="AD141" s="5"/>
    </row>
    <row r="142" spans="1:30" x14ac:dyDescent="0.2">
      <c r="A142" s="37"/>
      <c r="B142" s="5"/>
      <c r="C142" s="5"/>
      <c r="D142" s="5"/>
      <c r="E142" s="5"/>
      <c r="F142" s="5"/>
      <c r="G142" s="5"/>
      <c r="H142" s="5"/>
      <c r="I142" s="5"/>
      <c r="J142" s="5"/>
      <c r="K142" s="5"/>
      <c r="L142" s="5"/>
      <c r="M142" s="5"/>
      <c r="N142" s="5"/>
      <c r="O142" s="5"/>
      <c r="P142" s="5"/>
      <c r="Q142" s="5"/>
      <c r="R142" s="37"/>
      <c r="S142" s="37"/>
      <c r="T142" s="37"/>
      <c r="U142" s="37"/>
      <c r="V142" s="37"/>
      <c r="W142" s="37"/>
      <c r="X142" s="37"/>
      <c r="Y142" s="37"/>
      <c r="Z142" s="37"/>
      <c r="AA142" s="37"/>
      <c r="AB142" s="37"/>
      <c r="AC142" s="37"/>
      <c r="AD142" s="37"/>
    </row>
    <row r="143" spans="1:30" x14ac:dyDescent="0.2">
      <c r="A143" s="37"/>
      <c r="B143" s="5"/>
      <c r="C143" s="5"/>
      <c r="D143" s="5"/>
      <c r="E143" s="5"/>
      <c r="F143" s="5"/>
      <c r="G143" s="5"/>
      <c r="H143" s="5"/>
      <c r="I143" s="5"/>
      <c r="J143" s="5"/>
      <c r="K143" s="5"/>
      <c r="L143" s="5"/>
      <c r="M143" s="5"/>
      <c r="N143" s="5"/>
      <c r="O143" s="5"/>
      <c r="P143" s="5"/>
      <c r="Q143" s="5"/>
      <c r="R143" s="37"/>
      <c r="S143" s="37"/>
      <c r="T143" s="37"/>
      <c r="U143" s="37"/>
      <c r="V143" s="37"/>
      <c r="W143" s="37"/>
      <c r="X143" s="37"/>
      <c r="Y143" s="37"/>
      <c r="Z143" s="37"/>
      <c r="AA143" s="37"/>
      <c r="AB143" s="37"/>
      <c r="AC143" s="37"/>
      <c r="AD143" s="37"/>
    </row>
    <row r="144" spans="1:30" x14ac:dyDescent="0.2">
      <c r="A144" s="37"/>
      <c r="B144" s="5"/>
      <c r="C144" s="5"/>
      <c r="D144" s="5"/>
      <c r="E144" s="5"/>
      <c r="F144" s="5"/>
      <c r="G144" s="5"/>
      <c r="H144" s="5"/>
      <c r="I144" s="5"/>
      <c r="J144" s="5"/>
      <c r="K144" s="5"/>
      <c r="L144" s="5"/>
      <c r="M144" s="5"/>
      <c r="N144" s="5"/>
      <c r="O144" s="5"/>
      <c r="P144" s="5"/>
      <c r="Q144" s="5"/>
      <c r="R144" s="37"/>
      <c r="S144" s="37"/>
      <c r="T144" s="37"/>
      <c r="U144" s="37"/>
      <c r="V144" s="37"/>
      <c r="W144" s="37"/>
      <c r="X144" s="37"/>
      <c r="Y144" s="37"/>
      <c r="Z144" s="37"/>
      <c r="AA144" s="37"/>
      <c r="AB144" s="37"/>
      <c r="AC144" s="37"/>
      <c r="AD144" s="37"/>
    </row>
    <row r="145" spans="1:30" x14ac:dyDescent="0.2">
      <c r="A145" s="37"/>
      <c r="B145" s="5"/>
      <c r="C145" s="5"/>
      <c r="D145" s="5"/>
      <c r="E145" s="5"/>
      <c r="F145" s="5"/>
      <c r="G145" s="5"/>
      <c r="H145" s="5"/>
      <c r="I145" s="5"/>
      <c r="J145" s="5"/>
      <c r="K145" s="5"/>
      <c r="L145" s="5"/>
      <c r="M145" s="5"/>
      <c r="N145" s="5"/>
      <c r="O145" s="5"/>
      <c r="P145" s="5"/>
      <c r="Q145" s="5"/>
      <c r="R145" s="37"/>
      <c r="S145" s="37"/>
      <c r="T145" s="37"/>
      <c r="U145" s="37"/>
      <c r="V145" s="37"/>
      <c r="W145" s="37"/>
      <c r="X145" s="37"/>
      <c r="Y145" s="37"/>
      <c r="Z145" s="37"/>
      <c r="AA145" s="37"/>
      <c r="AB145" s="37"/>
      <c r="AC145" s="37"/>
      <c r="AD145" s="37"/>
    </row>
    <row r="146" spans="1:30" x14ac:dyDescent="0.2">
      <c r="A146" s="37"/>
      <c r="B146" s="5"/>
      <c r="C146" s="5"/>
      <c r="D146" s="5"/>
      <c r="E146" s="5"/>
      <c r="F146" s="5"/>
      <c r="G146" s="5"/>
      <c r="H146" s="5"/>
      <c r="I146" s="5"/>
      <c r="J146" s="5"/>
      <c r="K146" s="5"/>
      <c r="L146" s="5"/>
      <c r="M146" s="5"/>
      <c r="N146" s="5"/>
      <c r="O146" s="5"/>
      <c r="P146" s="5"/>
      <c r="Q146" s="5"/>
      <c r="R146" s="37"/>
      <c r="S146" s="37"/>
      <c r="T146" s="37"/>
      <c r="U146" s="37"/>
      <c r="V146" s="37"/>
      <c r="W146" s="37"/>
      <c r="X146" s="37"/>
      <c r="Y146" s="37"/>
      <c r="Z146" s="37"/>
      <c r="AA146" s="37"/>
      <c r="AB146" s="37"/>
      <c r="AC146" s="37"/>
      <c r="AD146" s="37"/>
    </row>
    <row r="147" spans="1:30" x14ac:dyDescent="0.2">
      <c r="A147" s="37"/>
      <c r="B147" s="5"/>
      <c r="C147" s="5"/>
      <c r="D147" s="5"/>
      <c r="E147" s="5"/>
      <c r="F147" s="5"/>
      <c r="G147" s="5"/>
      <c r="H147" s="5"/>
      <c r="I147" s="5"/>
      <c r="J147" s="5"/>
      <c r="K147" s="5"/>
      <c r="L147" s="5"/>
      <c r="M147" s="5"/>
      <c r="N147" s="5"/>
      <c r="O147" s="5"/>
      <c r="P147" s="5"/>
      <c r="Q147" s="5"/>
      <c r="R147" s="37"/>
      <c r="S147" s="37"/>
      <c r="T147" s="37"/>
      <c r="U147" s="37"/>
      <c r="V147" s="37"/>
      <c r="W147" s="37"/>
      <c r="X147" s="37"/>
      <c r="Y147" s="37"/>
      <c r="Z147" s="37"/>
      <c r="AA147" s="37"/>
      <c r="AB147" s="37"/>
      <c r="AC147" s="37"/>
      <c r="AD147" s="37"/>
    </row>
    <row r="148" spans="1:30" x14ac:dyDescent="0.2">
      <c r="A148" s="37"/>
      <c r="B148" s="5"/>
      <c r="C148" s="5"/>
      <c r="D148" s="5"/>
      <c r="E148" s="5"/>
      <c r="F148" s="5"/>
      <c r="G148" s="5"/>
      <c r="H148" s="5"/>
      <c r="I148" s="5"/>
      <c r="J148" s="5"/>
      <c r="K148" s="5"/>
      <c r="L148" s="5"/>
      <c r="M148" s="5"/>
      <c r="N148" s="5"/>
      <c r="O148" s="5"/>
      <c r="P148" s="5"/>
      <c r="Q148" s="5"/>
      <c r="R148" s="37"/>
      <c r="S148" s="37"/>
      <c r="T148" s="37"/>
      <c r="U148" s="37"/>
      <c r="V148" s="37"/>
      <c r="W148" s="37"/>
      <c r="X148" s="37"/>
      <c r="Y148" s="37"/>
      <c r="Z148" s="37"/>
      <c r="AA148" s="37"/>
      <c r="AB148" s="37"/>
      <c r="AC148" s="37"/>
      <c r="AD148" s="37"/>
    </row>
    <row r="149" spans="1:30" x14ac:dyDescent="0.2">
      <c r="A149" s="37"/>
      <c r="B149" s="5"/>
      <c r="C149" s="5"/>
      <c r="D149" s="5"/>
      <c r="E149" s="5"/>
      <c r="F149" s="5"/>
      <c r="G149" s="5"/>
      <c r="H149" s="5"/>
      <c r="I149" s="5"/>
      <c r="J149" s="5"/>
      <c r="K149" s="5"/>
      <c r="L149" s="5"/>
      <c r="M149" s="5"/>
      <c r="N149" s="5"/>
      <c r="O149" s="5"/>
      <c r="P149" s="5"/>
      <c r="Q149" s="5"/>
      <c r="R149" s="37"/>
      <c r="S149" s="37"/>
      <c r="T149" s="37"/>
      <c r="U149" s="37"/>
      <c r="V149" s="37"/>
      <c r="W149" s="37"/>
      <c r="X149" s="37"/>
      <c r="Y149" s="37"/>
      <c r="Z149" s="37"/>
      <c r="AA149" s="37"/>
      <c r="AB149" s="37"/>
      <c r="AC149" s="37"/>
      <c r="AD149" s="37"/>
    </row>
    <row r="150" spans="1:30" x14ac:dyDescent="0.2">
      <c r="A150" s="37"/>
      <c r="B150" s="5"/>
      <c r="C150" s="5"/>
      <c r="D150" s="5"/>
      <c r="E150" s="5"/>
      <c r="F150" s="5"/>
      <c r="G150" s="5"/>
      <c r="H150" s="5"/>
      <c r="I150" s="5"/>
      <c r="J150" s="5"/>
      <c r="K150" s="5"/>
      <c r="L150" s="5"/>
      <c r="M150" s="5"/>
      <c r="N150" s="5"/>
      <c r="O150" s="5"/>
      <c r="P150" s="5"/>
      <c r="Q150" s="5"/>
      <c r="R150" s="37"/>
      <c r="S150" s="37"/>
      <c r="T150" s="37"/>
      <c r="U150" s="37"/>
      <c r="V150" s="37"/>
      <c r="W150" s="37"/>
      <c r="X150" s="37"/>
      <c r="Y150" s="37"/>
      <c r="Z150" s="37"/>
      <c r="AA150" s="37"/>
      <c r="AB150" s="37"/>
      <c r="AC150" s="37"/>
      <c r="AD150" s="37"/>
    </row>
    <row r="151" spans="1:30" x14ac:dyDescent="0.2">
      <c r="A151" s="37"/>
      <c r="B151" s="5"/>
      <c r="C151" s="5"/>
      <c r="D151" s="5"/>
      <c r="E151" s="5"/>
      <c r="F151" s="5"/>
      <c r="G151" s="5"/>
      <c r="H151" s="5"/>
      <c r="I151" s="5"/>
      <c r="J151" s="5"/>
      <c r="K151" s="5"/>
      <c r="L151" s="5"/>
      <c r="M151" s="5"/>
      <c r="N151" s="5"/>
      <c r="O151" s="5"/>
      <c r="P151" s="5"/>
      <c r="Q151" s="5"/>
      <c r="R151" s="37"/>
      <c r="S151" s="37"/>
      <c r="T151" s="37"/>
      <c r="U151" s="37"/>
      <c r="V151" s="37"/>
      <c r="W151" s="37"/>
      <c r="X151" s="37"/>
      <c r="Y151" s="37"/>
      <c r="Z151" s="37"/>
      <c r="AA151" s="37"/>
      <c r="AB151" s="37"/>
      <c r="AC151" s="37"/>
      <c r="AD151" s="37"/>
    </row>
    <row r="152" spans="1:30" x14ac:dyDescent="0.2">
      <c r="A152" s="37"/>
      <c r="B152" s="5"/>
      <c r="C152" s="5"/>
      <c r="D152" s="5"/>
      <c r="E152" s="5"/>
      <c r="F152" s="5"/>
      <c r="G152" s="5"/>
      <c r="H152" s="5"/>
      <c r="I152" s="5"/>
      <c r="J152" s="5"/>
      <c r="K152" s="5"/>
      <c r="L152" s="5"/>
      <c r="M152" s="5"/>
      <c r="N152" s="5"/>
      <c r="O152" s="5"/>
      <c r="P152" s="5"/>
      <c r="Q152" s="5"/>
      <c r="R152" s="37"/>
      <c r="S152" s="37"/>
      <c r="T152" s="37"/>
      <c r="U152" s="37"/>
      <c r="V152" s="37"/>
      <c r="W152" s="37"/>
      <c r="X152" s="37"/>
      <c r="Y152" s="37"/>
      <c r="Z152" s="37"/>
      <c r="AA152" s="37"/>
      <c r="AB152" s="37"/>
      <c r="AC152" s="37"/>
      <c r="AD152" s="37"/>
    </row>
    <row r="153" spans="1:30" x14ac:dyDescent="0.2">
      <c r="A153" s="37"/>
      <c r="B153" s="5"/>
      <c r="C153" s="5"/>
      <c r="D153" s="5"/>
      <c r="E153" s="5"/>
      <c r="F153" s="5"/>
      <c r="G153" s="5"/>
      <c r="H153" s="5"/>
      <c r="I153" s="5"/>
      <c r="J153" s="5"/>
      <c r="K153" s="5"/>
      <c r="L153" s="5"/>
      <c r="M153" s="5"/>
      <c r="N153" s="5"/>
      <c r="O153" s="5"/>
      <c r="P153" s="5"/>
      <c r="Q153" s="5"/>
      <c r="R153" s="37"/>
      <c r="S153" s="37"/>
      <c r="T153" s="37"/>
      <c r="U153" s="37"/>
      <c r="V153" s="37"/>
      <c r="W153" s="37"/>
      <c r="X153" s="37"/>
      <c r="Y153" s="37"/>
      <c r="Z153" s="37"/>
      <c r="AA153" s="37"/>
      <c r="AB153" s="37"/>
      <c r="AC153" s="37"/>
      <c r="AD153" s="37"/>
    </row>
    <row r="154" spans="1:30" x14ac:dyDescent="0.2">
      <c r="A154" s="37"/>
      <c r="B154" s="5"/>
      <c r="C154" s="5"/>
      <c r="D154" s="5"/>
      <c r="E154" s="5"/>
      <c r="F154" s="5"/>
      <c r="G154" s="5"/>
      <c r="H154" s="5"/>
      <c r="I154" s="5"/>
      <c r="J154" s="5"/>
      <c r="K154" s="5"/>
      <c r="L154" s="5"/>
      <c r="M154" s="5"/>
      <c r="N154" s="5"/>
      <c r="O154" s="5"/>
      <c r="P154" s="5"/>
      <c r="Q154" s="5"/>
      <c r="R154" s="37"/>
      <c r="S154" s="37"/>
      <c r="T154" s="37"/>
      <c r="U154" s="37"/>
      <c r="V154" s="37"/>
      <c r="W154" s="37"/>
      <c r="X154" s="37"/>
      <c r="Y154" s="37"/>
      <c r="Z154" s="37"/>
      <c r="AA154" s="37"/>
      <c r="AB154" s="37"/>
      <c r="AC154" s="37"/>
      <c r="AD154" s="37"/>
    </row>
    <row r="155" spans="1:30" x14ac:dyDescent="0.2">
      <c r="A155" s="37"/>
      <c r="B155" s="5"/>
      <c r="C155" s="5"/>
      <c r="D155" s="5"/>
      <c r="E155" s="5"/>
      <c r="F155" s="5"/>
      <c r="G155" s="5"/>
      <c r="H155" s="5"/>
      <c r="I155" s="5"/>
      <c r="J155" s="5"/>
      <c r="K155" s="5"/>
      <c r="L155" s="5"/>
      <c r="M155" s="5"/>
      <c r="N155" s="5"/>
      <c r="O155" s="5"/>
      <c r="P155" s="5"/>
      <c r="Q155" s="5"/>
      <c r="R155" s="37"/>
      <c r="S155" s="37"/>
      <c r="T155" s="37"/>
      <c r="U155" s="37"/>
      <c r="V155" s="37"/>
      <c r="W155" s="37"/>
      <c r="X155" s="37"/>
      <c r="Y155" s="37"/>
      <c r="Z155" s="37"/>
      <c r="AA155" s="37"/>
      <c r="AB155" s="37"/>
      <c r="AC155" s="37"/>
      <c r="AD155" s="37"/>
    </row>
    <row r="156" spans="1:30" x14ac:dyDescent="0.2">
      <c r="A156" s="37"/>
      <c r="B156" s="5"/>
      <c r="C156" s="5"/>
      <c r="D156" s="5"/>
      <c r="E156" s="5"/>
      <c r="F156" s="5"/>
      <c r="G156" s="5"/>
      <c r="H156" s="5"/>
      <c r="I156" s="5"/>
      <c r="J156" s="5"/>
      <c r="K156" s="5"/>
      <c r="L156" s="5"/>
      <c r="M156" s="5"/>
      <c r="N156" s="5"/>
      <c r="O156" s="5"/>
      <c r="P156" s="5"/>
      <c r="Q156" s="5"/>
      <c r="R156" s="37"/>
      <c r="S156" s="37"/>
      <c r="T156" s="37"/>
      <c r="U156" s="37"/>
      <c r="V156" s="37"/>
      <c r="W156" s="37"/>
      <c r="X156" s="37"/>
      <c r="Y156" s="37"/>
      <c r="Z156" s="37"/>
      <c r="AA156" s="37"/>
      <c r="AB156" s="37"/>
      <c r="AC156" s="37"/>
      <c r="AD156" s="37"/>
    </row>
    <row r="157" spans="1:30" x14ac:dyDescent="0.2">
      <c r="A157" s="37"/>
      <c r="B157" s="5"/>
      <c r="C157" s="5"/>
      <c r="D157" s="5"/>
      <c r="E157" s="5"/>
      <c r="F157" s="5"/>
      <c r="G157" s="5"/>
      <c r="H157" s="5"/>
      <c r="I157" s="5"/>
      <c r="J157" s="5"/>
      <c r="K157" s="5"/>
      <c r="L157" s="5"/>
      <c r="M157" s="5"/>
      <c r="N157" s="5"/>
      <c r="O157" s="5"/>
      <c r="P157" s="5"/>
      <c r="Q157" s="5"/>
      <c r="R157" s="37"/>
      <c r="S157" s="37"/>
      <c r="T157" s="37"/>
      <c r="U157" s="37"/>
      <c r="V157" s="37"/>
      <c r="W157" s="37"/>
      <c r="X157" s="37"/>
      <c r="Y157" s="37"/>
      <c r="Z157" s="37"/>
      <c r="AA157" s="37"/>
      <c r="AB157" s="37"/>
      <c r="AC157" s="37"/>
      <c r="AD157" s="37"/>
    </row>
    <row r="158" spans="1:30" x14ac:dyDescent="0.2">
      <c r="A158" s="37"/>
      <c r="B158" s="5"/>
      <c r="C158" s="5"/>
      <c r="D158" s="5"/>
      <c r="E158" s="5"/>
      <c r="F158" s="5"/>
      <c r="G158" s="5"/>
      <c r="H158" s="5"/>
      <c r="I158" s="5"/>
      <c r="J158" s="5"/>
      <c r="K158" s="5"/>
      <c r="L158" s="5"/>
      <c r="M158" s="5"/>
      <c r="N158" s="5"/>
      <c r="O158" s="5"/>
      <c r="P158" s="5"/>
      <c r="Q158" s="5"/>
      <c r="R158" s="37"/>
      <c r="S158" s="37"/>
      <c r="T158" s="37"/>
      <c r="U158" s="37"/>
      <c r="V158" s="37"/>
      <c r="W158" s="37"/>
      <c r="X158" s="37"/>
      <c r="Y158" s="37"/>
      <c r="Z158" s="37"/>
      <c r="AA158" s="37"/>
      <c r="AB158" s="37"/>
      <c r="AC158" s="37"/>
      <c r="AD158" s="37"/>
    </row>
    <row r="159" spans="1:30" x14ac:dyDescent="0.2">
      <c r="A159" s="37"/>
      <c r="B159" s="5"/>
      <c r="C159" s="5"/>
      <c r="D159" s="5"/>
      <c r="E159" s="5"/>
      <c r="F159" s="5"/>
      <c r="G159" s="5"/>
      <c r="H159" s="5"/>
      <c r="I159" s="5"/>
      <c r="J159" s="5"/>
      <c r="K159" s="5"/>
      <c r="L159" s="5"/>
      <c r="M159" s="5"/>
      <c r="N159" s="5"/>
      <c r="O159" s="5"/>
      <c r="P159" s="5"/>
      <c r="Q159" s="5"/>
      <c r="R159" s="37"/>
      <c r="S159" s="37"/>
      <c r="T159" s="37"/>
      <c r="U159" s="37"/>
      <c r="V159" s="37"/>
      <c r="W159" s="37"/>
      <c r="X159" s="37"/>
      <c r="Y159" s="37"/>
      <c r="Z159" s="37"/>
      <c r="AA159" s="37"/>
      <c r="AB159" s="37"/>
      <c r="AC159" s="37"/>
      <c r="AD159" s="37"/>
    </row>
    <row r="160" spans="1:30" x14ac:dyDescent="0.2">
      <c r="A160" s="37"/>
      <c r="B160" s="5"/>
      <c r="C160" s="5"/>
      <c r="D160" s="5"/>
      <c r="E160" s="5"/>
      <c r="F160" s="5"/>
      <c r="G160" s="5"/>
      <c r="H160" s="5"/>
      <c r="I160" s="5"/>
      <c r="J160" s="5"/>
      <c r="K160" s="5"/>
      <c r="L160" s="5"/>
      <c r="M160" s="5"/>
      <c r="N160" s="5"/>
      <c r="O160" s="5"/>
      <c r="P160" s="5"/>
      <c r="Q160" s="5"/>
      <c r="R160" s="37"/>
      <c r="S160" s="37"/>
      <c r="T160" s="37"/>
      <c r="U160" s="37"/>
      <c r="V160" s="37"/>
      <c r="W160" s="37"/>
      <c r="X160" s="37"/>
      <c r="Y160" s="37"/>
      <c r="Z160" s="37"/>
      <c r="AA160" s="37"/>
      <c r="AB160" s="37"/>
      <c r="AC160" s="37"/>
      <c r="AD160" s="37"/>
    </row>
    <row r="161" spans="1:30" x14ac:dyDescent="0.2">
      <c r="A161" s="37"/>
      <c r="B161" s="5"/>
      <c r="C161" s="5"/>
      <c r="D161" s="5"/>
      <c r="E161" s="5"/>
      <c r="F161" s="5"/>
      <c r="G161" s="5"/>
      <c r="H161" s="5"/>
      <c r="I161" s="5"/>
      <c r="J161" s="5"/>
      <c r="K161" s="5"/>
      <c r="L161" s="5"/>
      <c r="M161" s="5"/>
      <c r="N161" s="5"/>
      <c r="O161" s="5"/>
      <c r="P161" s="5"/>
      <c r="Q161" s="5"/>
      <c r="R161" s="37"/>
      <c r="S161" s="37"/>
      <c r="T161" s="37"/>
      <c r="U161" s="37"/>
      <c r="V161" s="37"/>
      <c r="W161" s="37"/>
      <c r="X161" s="37"/>
      <c r="Y161" s="37"/>
      <c r="Z161" s="37"/>
      <c r="AA161" s="37"/>
      <c r="AB161" s="37"/>
      <c r="AC161" s="37"/>
      <c r="AD161" s="37"/>
    </row>
    <row r="162" spans="1:30" x14ac:dyDescent="0.2">
      <c r="A162" s="37"/>
      <c r="B162" s="5"/>
      <c r="C162" s="5"/>
      <c r="D162" s="5"/>
      <c r="E162" s="5"/>
      <c r="F162" s="5"/>
      <c r="G162" s="5"/>
      <c r="H162" s="5"/>
      <c r="I162" s="5"/>
      <c r="J162" s="5"/>
      <c r="K162" s="5"/>
      <c r="L162" s="5"/>
      <c r="M162" s="5"/>
      <c r="N162" s="5"/>
      <c r="O162" s="5"/>
      <c r="P162" s="5"/>
      <c r="Q162" s="5"/>
      <c r="R162" s="37"/>
      <c r="S162" s="37"/>
      <c r="T162" s="37"/>
      <c r="U162" s="37"/>
      <c r="V162" s="37"/>
      <c r="W162" s="37"/>
      <c r="X162" s="37"/>
      <c r="Y162" s="37"/>
      <c r="Z162" s="37"/>
      <c r="AA162" s="37"/>
      <c r="AB162" s="37"/>
      <c r="AC162" s="37"/>
      <c r="AD162" s="37"/>
    </row>
    <row r="163" spans="1:30" x14ac:dyDescent="0.2">
      <c r="A163" s="37"/>
      <c r="B163" s="5"/>
      <c r="C163" s="5"/>
      <c r="D163" s="5"/>
      <c r="E163" s="5"/>
      <c r="F163" s="5"/>
      <c r="G163" s="5"/>
      <c r="H163" s="5"/>
      <c r="I163" s="5"/>
      <c r="J163" s="5"/>
      <c r="K163" s="5"/>
      <c r="L163" s="5"/>
      <c r="M163" s="5"/>
      <c r="N163" s="5"/>
      <c r="O163" s="5"/>
      <c r="P163" s="5"/>
      <c r="Q163" s="5"/>
      <c r="R163" s="37"/>
      <c r="S163" s="37"/>
      <c r="T163" s="37"/>
      <c r="U163" s="37"/>
      <c r="V163" s="37"/>
      <c r="W163" s="37"/>
      <c r="X163" s="37"/>
      <c r="Y163" s="37"/>
      <c r="Z163" s="37"/>
      <c r="AA163" s="37"/>
      <c r="AB163" s="37"/>
      <c r="AC163" s="37"/>
      <c r="AD163" s="37"/>
    </row>
    <row r="164" spans="1:30" x14ac:dyDescent="0.2">
      <c r="A164" s="37"/>
      <c r="B164" s="5"/>
      <c r="C164" s="5"/>
      <c r="D164" s="5"/>
      <c r="E164" s="5"/>
      <c r="F164" s="5"/>
      <c r="G164" s="5"/>
      <c r="H164" s="5"/>
      <c r="I164" s="5"/>
      <c r="J164" s="5"/>
      <c r="K164" s="5"/>
      <c r="L164" s="5"/>
      <c r="M164" s="5"/>
      <c r="N164" s="5"/>
      <c r="O164" s="5"/>
      <c r="P164" s="5"/>
      <c r="Q164" s="5"/>
      <c r="R164" s="37"/>
      <c r="S164" s="37"/>
      <c r="T164" s="37"/>
      <c r="U164" s="37"/>
      <c r="V164" s="37"/>
      <c r="W164" s="37"/>
      <c r="X164" s="37"/>
      <c r="Y164" s="37"/>
      <c r="Z164" s="37"/>
      <c r="AA164" s="37"/>
      <c r="AB164" s="37"/>
      <c r="AC164" s="37"/>
      <c r="AD164" s="37"/>
    </row>
    <row r="165" spans="1:30" x14ac:dyDescent="0.2">
      <c r="A165" s="37"/>
      <c r="B165" s="5"/>
      <c r="C165" s="5"/>
      <c r="D165" s="5"/>
      <c r="E165" s="5"/>
      <c r="F165" s="5"/>
      <c r="G165" s="5"/>
      <c r="H165" s="5"/>
      <c r="I165" s="5"/>
      <c r="J165" s="5"/>
      <c r="K165" s="5"/>
      <c r="L165" s="5"/>
      <c r="M165" s="5"/>
      <c r="N165" s="5"/>
      <c r="O165" s="5"/>
      <c r="P165" s="5"/>
      <c r="Q165" s="5"/>
      <c r="R165" s="37"/>
      <c r="S165" s="37"/>
      <c r="T165" s="37"/>
      <c r="U165" s="37"/>
      <c r="V165" s="37"/>
      <c r="W165" s="37"/>
      <c r="X165" s="37"/>
      <c r="Y165" s="37"/>
      <c r="Z165" s="37"/>
      <c r="AA165" s="37"/>
      <c r="AB165" s="37"/>
      <c r="AC165" s="37"/>
      <c r="AD165" s="37"/>
    </row>
    <row r="166" spans="1:30" x14ac:dyDescent="0.2">
      <c r="A166" s="37"/>
      <c r="B166" s="5"/>
      <c r="C166" s="5"/>
      <c r="D166" s="5"/>
      <c r="E166" s="5"/>
      <c r="F166" s="5"/>
      <c r="G166" s="5"/>
      <c r="H166" s="5"/>
      <c r="I166" s="5"/>
      <c r="J166" s="5"/>
      <c r="K166" s="5"/>
      <c r="L166" s="5"/>
      <c r="M166" s="5"/>
      <c r="N166" s="5"/>
      <c r="O166" s="5"/>
      <c r="P166" s="5"/>
      <c r="Q166" s="5"/>
      <c r="R166" s="37"/>
      <c r="S166" s="37"/>
      <c r="T166" s="37"/>
      <c r="U166" s="37"/>
      <c r="V166" s="37"/>
      <c r="W166" s="37"/>
      <c r="X166" s="37"/>
      <c r="Y166" s="37"/>
      <c r="Z166" s="37"/>
      <c r="AA166" s="37"/>
      <c r="AB166" s="37"/>
      <c r="AC166" s="37"/>
      <c r="AD166" s="37"/>
    </row>
    <row r="167" spans="1:30" x14ac:dyDescent="0.2">
      <c r="A167" s="37"/>
      <c r="B167" s="5"/>
      <c r="C167" s="5"/>
      <c r="D167" s="5"/>
      <c r="E167" s="5"/>
      <c r="F167" s="5"/>
      <c r="G167" s="5"/>
      <c r="H167" s="5"/>
      <c r="I167" s="5"/>
      <c r="J167" s="5"/>
      <c r="K167" s="5"/>
      <c r="L167" s="5"/>
      <c r="M167" s="5"/>
      <c r="N167" s="5"/>
      <c r="O167" s="5"/>
      <c r="P167" s="5"/>
      <c r="Q167" s="5"/>
      <c r="R167" s="37"/>
      <c r="S167" s="37"/>
      <c r="T167" s="37"/>
      <c r="U167" s="37"/>
      <c r="V167" s="37"/>
      <c r="W167" s="37"/>
      <c r="X167" s="37"/>
      <c r="Y167" s="37"/>
      <c r="Z167" s="37"/>
      <c r="AA167" s="37"/>
      <c r="AB167" s="37"/>
      <c r="AC167" s="37"/>
      <c r="AD167" s="37"/>
    </row>
    <row r="168" spans="1:30" x14ac:dyDescent="0.2">
      <c r="A168" s="37"/>
      <c r="B168" s="5"/>
      <c r="C168" s="5"/>
      <c r="D168" s="5"/>
      <c r="E168" s="5"/>
      <c r="F168" s="5"/>
      <c r="G168" s="5"/>
      <c r="H168" s="5"/>
      <c r="I168" s="5"/>
      <c r="J168" s="5"/>
      <c r="K168" s="5"/>
      <c r="L168" s="5"/>
      <c r="M168" s="5"/>
      <c r="N168" s="5"/>
      <c r="O168" s="5"/>
      <c r="P168" s="5"/>
      <c r="Q168" s="5"/>
      <c r="R168" s="37"/>
      <c r="S168" s="37"/>
      <c r="T168" s="37"/>
      <c r="U168" s="37"/>
      <c r="V168" s="37"/>
      <c r="W168" s="37"/>
      <c r="X168" s="37"/>
      <c r="Y168" s="37"/>
      <c r="Z168" s="37"/>
      <c r="AA168" s="37"/>
      <c r="AB168" s="37"/>
      <c r="AC168" s="37"/>
      <c r="AD168" s="37"/>
    </row>
    <row r="169" spans="1:30" x14ac:dyDescent="0.2">
      <c r="A169" s="37"/>
      <c r="B169" s="5"/>
      <c r="C169" s="5"/>
      <c r="D169" s="5"/>
      <c r="E169" s="5"/>
      <c r="F169" s="5"/>
      <c r="G169" s="5"/>
      <c r="H169" s="5"/>
      <c r="I169" s="5"/>
      <c r="J169" s="5"/>
      <c r="K169" s="5"/>
      <c r="L169" s="5"/>
      <c r="M169" s="5"/>
      <c r="N169" s="5"/>
      <c r="O169" s="5"/>
      <c r="P169" s="5"/>
      <c r="Q169" s="5"/>
      <c r="R169" s="37"/>
      <c r="S169" s="37"/>
      <c r="T169" s="37"/>
      <c r="U169" s="37"/>
      <c r="V169" s="37"/>
      <c r="W169" s="37"/>
      <c r="X169" s="37"/>
      <c r="Y169" s="37"/>
      <c r="Z169" s="37"/>
      <c r="AA169" s="37"/>
      <c r="AB169" s="37"/>
      <c r="AC169" s="37"/>
      <c r="AD169" s="37"/>
    </row>
    <row r="170" spans="1:30" x14ac:dyDescent="0.2">
      <c r="A170" s="37"/>
      <c r="B170" s="5"/>
      <c r="C170" s="5"/>
      <c r="D170" s="5"/>
      <c r="E170" s="5"/>
      <c r="F170" s="5"/>
      <c r="G170" s="5"/>
      <c r="H170" s="5"/>
      <c r="I170" s="5"/>
      <c r="J170" s="5"/>
      <c r="K170" s="5"/>
      <c r="L170" s="5"/>
      <c r="M170" s="5"/>
      <c r="N170" s="5"/>
      <c r="O170" s="5"/>
      <c r="P170" s="5"/>
      <c r="Q170" s="5"/>
      <c r="R170" s="37"/>
      <c r="S170" s="37"/>
      <c r="T170" s="37"/>
      <c r="U170" s="37"/>
      <c r="V170" s="37"/>
      <c r="W170" s="37"/>
      <c r="X170" s="37"/>
      <c r="Y170" s="37"/>
      <c r="Z170" s="37"/>
      <c r="AA170" s="37"/>
      <c r="AB170" s="37"/>
      <c r="AC170" s="37"/>
      <c r="AD170" s="37"/>
    </row>
    <row r="171" spans="1:30" x14ac:dyDescent="0.2">
      <c r="A171" s="37"/>
      <c r="B171" s="5"/>
      <c r="C171" s="5"/>
      <c r="D171" s="5"/>
      <c r="E171" s="5"/>
      <c r="F171" s="5"/>
      <c r="G171" s="5"/>
      <c r="H171" s="5"/>
      <c r="I171" s="5"/>
      <c r="J171" s="5"/>
      <c r="K171" s="5"/>
      <c r="L171" s="5"/>
      <c r="M171" s="5"/>
      <c r="N171" s="5"/>
      <c r="O171" s="5"/>
      <c r="P171" s="5"/>
      <c r="Q171" s="5"/>
      <c r="R171" s="37"/>
      <c r="S171" s="37"/>
      <c r="T171" s="37"/>
      <c r="U171" s="37"/>
      <c r="V171" s="37"/>
      <c r="W171" s="37"/>
      <c r="X171" s="37"/>
      <c r="Y171" s="37"/>
      <c r="Z171" s="37"/>
      <c r="AA171" s="37"/>
      <c r="AB171" s="37"/>
      <c r="AC171" s="37"/>
      <c r="AD171" s="37"/>
    </row>
    <row r="172" spans="1:30" x14ac:dyDescent="0.2">
      <c r="A172" s="37"/>
      <c r="B172" s="5"/>
      <c r="C172" s="5"/>
      <c r="D172" s="5"/>
      <c r="E172" s="5"/>
      <c r="F172" s="5"/>
      <c r="G172" s="5"/>
      <c r="H172" s="5"/>
      <c r="I172" s="5"/>
      <c r="J172" s="5"/>
      <c r="K172" s="5"/>
      <c r="L172" s="5"/>
      <c r="M172" s="5"/>
      <c r="N172" s="5"/>
      <c r="O172" s="5"/>
      <c r="P172" s="5"/>
      <c r="Q172" s="5"/>
      <c r="R172" s="37"/>
      <c r="S172" s="37"/>
      <c r="T172" s="37"/>
      <c r="U172" s="37"/>
      <c r="V172" s="37"/>
      <c r="W172" s="37"/>
      <c r="X172" s="37"/>
      <c r="Y172" s="37"/>
      <c r="Z172" s="37"/>
      <c r="AA172" s="37"/>
      <c r="AB172" s="37"/>
      <c r="AC172" s="37"/>
      <c r="AD172" s="37"/>
    </row>
    <row r="173" spans="1:30" x14ac:dyDescent="0.2">
      <c r="A173" s="37"/>
      <c r="B173" s="5"/>
      <c r="C173" s="5"/>
      <c r="D173" s="5"/>
      <c r="E173" s="5"/>
      <c r="F173" s="5"/>
      <c r="G173" s="5"/>
      <c r="H173" s="5"/>
      <c r="I173" s="5"/>
      <c r="J173" s="5"/>
      <c r="K173" s="5"/>
      <c r="L173" s="5"/>
      <c r="M173" s="5"/>
      <c r="N173" s="5"/>
      <c r="O173" s="5"/>
      <c r="P173" s="5"/>
      <c r="Q173" s="5"/>
      <c r="R173" s="37"/>
      <c r="S173" s="37"/>
      <c r="T173" s="37"/>
      <c r="U173" s="37"/>
      <c r="V173" s="37"/>
      <c r="W173" s="37"/>
      <c r="X173" s="37"/>
      <c r="Y173" s="37"/>
      <c r="Z173" s="37"/>
      <c r="AA173" s="37"/>
      <c r="AB173" s="37"/>
      <c r="AC173" s="37"/>
      <c r="AD173" s="37"/>
    </row>
    <row r="174" spans="1:30" x14ac:dyDescent="0.2">
      <c r="A174" s="37"/>
      <c r="B174" s="5"/>
      <c r="C174" s="5"/>
      <c r="D174" s="5"/>
      <c r="E174" s="5"/>
      <c r="F174" s="5"/>
      <c r="G174" s="5"/>
      <c r="H174" s="5"/>
      <c r="I174" s="5"/>
      <c r="J174" s="5"/>
      <c r="K174" s="5"/>
      <c r="L174" s="5"/>
      <c r="M174" s="5"/>
      <c r="N174" s="5"/>
      <c r="O174" s="5"/>
      <c r="P174" s="5"/>
      <c r="Q174" s="5"/>
      <c r="R174" s="37"/>
      <c r="S174" s="37"/>
      <c r="T174" s="37"/>
      <c r="U174" s="37"/>
      <c r="V174" s="37"/>
      <c r="W174" s="37"/>
      <c r="X174" s="37"/>
      <c r="Y174" s="37"/>
      <c r="Z174" s="37"/>
      <c r="AA174" s="37"/>
      <c r="AB174" s="37"/>
      <c r="AC174" s="37"/>
      <c r="AD174" s="37"/>
    </row>
    <row r="175" spans="1:30" x14ac:dyDescent="0.2">
      <c r="A175" s="37"/>
      <c r="B175" s="5"/>
      <c r="C175" s="5"/>
      <c r="D175" s="5"/>
      <c r="E175" s="5"/>
      <c r="F175" s="5"/>
      <c r="G175" s="5"/>
      <c r="H175" s="5"/>
      <c r="I175" s="5"/>
      <c r="J175" s="5"/>
      <c r="K175" s="5"/>
      <c r="L175" s="5"/>
      <c r="M175" s="5"/>
      <c r="N175" s="5"/>
      <c r="O175" s="5"/>
      <c r="P175" s="5"/>
      <c r="Q175" s="5"/>
      <c r="R175" s="37"/>
      <c r="S175" s="37"/>
      <c r="T175" s="37"/>
      <c r="U175" s="37"/>
      <c r="V175" s="37"/>
      <c r="W175" s="37"/>
      <c r="X175" s="37"/>
      <c r="Y175" s="37"/>
      <c r="Z175" s="37"/>
      <c r="AA175" s="37"/>
      <c r="AB175" s="37"/>
      <c r="AC175" s="37"/>
      <c r="AD175" s="37"/>
    </row>
    <row r="176" spans="1:30" x14ac:dyDescent="0.2">
      <c r="A176" s="37"/>
      <c r="B176" s="5"/>
      <c r="C176" s="5"/>
      <c r="D176" s="5"/>
      <c r="E176" s="5"/>
      <c r="F176" s="5"/>
      <c r="G176" s="5"/>
      <c r="H176" s="5"/>
      <c r="I176" s="5"/>
      <c r="J176" s="5"/>
      <c r="K176" s="5"/>
      <c r="L176" s="5"/>
      <c r="M176" s="5"/>
      <c r="N176" s="5"/>
      <c r="O176" s="5"/>
      <c r="P176" s="5"/>
      <c r="Q176" s="5"/>
      <c r="R176" s="37"/>
      <c r="S176" s="37"/>
      <c r="T176" s="37"/>
      <c r="U176" s="37"/>
      <c r="V176" s="37"/>
      <c r="W176" s="37"/>
      <c r="X176" s="37"/>
      <c r="Y176" s="37"/>
      <c r="Z176" s="37"/>
      <c r="AA176" s="37"/>
      <c r="AB176" s="37"/>
      <c r="AC176" s="37"/>
      <c r="AD176" s="37"/>
    </row>
    <row r="177" spans="1:30" x14ac:dyDescent="0.2">
      <c r="A177" s="37"/>
      <c r="B177" s="5"/>
      <c r="C177" s="5"/>
      <c r="D177" s="5"/>
      <c r="E177" s="5"/>
      <c r="F177" s="5"/>
      <c r="G177" s="5"/>
      <c r="H177" s="5"/>
      <c r="I177" s="5"/>
      <c r="J177" s="5"/>
      <c r="K177" s="5"/>
      <c r="L177" s="5"/>
      <c r="M177" s="5"/>
      <c r="N177" s="5"/>
      <c r="O177" s="5"/>
      <c r="P177" s="5"/>
      <c r="Q177" s="5"/>
      <c r="R177" s="37"/>
      <c r="S177" s="37"/>
      <c r="T177" s="37"/>
      <c r="U177" s="37"/>
      <c r="V177" s="37"/>
      <c r="W177" s="37"/>
      <c r="X177" s="37"/>
      <c r="Y177" s="37"/>
      <c r="Z177" s="37"/>
      <c r="AA177" s="37"/>
      <c r="AB177" s="37"/>
      <c r="AC177" s="37"/>
      <c r="AD177" s="37"/>
    </row>
    <row r="178" spans="1:30" x14ac:dyDescent="0.2">
      <c r="A178" s="37"/>
      <c r="B178" s="5"/>
      <c r="C178" s="5"/>
      <c r="D178" s="5"/>
      <c r="E178" s="5"/>
      <c r="F178" s="5"/>
      <c r="G178" s="5"/>
      <c r="H178" s="5"/>
      <c r="I178" s="5"/>
      <c r="J178" s="5"/>
      <c r="K178" s="5"/>
      <c r="L178" s="5"/>
      <c r="M178" s="5"/>
      <c r="N178" s="5"/>
      <c r="O178" s="5"/>
      <c r="P178" s="5"/>
      <c r="Q178" s="5"/>
      <c r="R178" s="37"/>
      <c r="S178" s="37"/>
      <c r="T178" s="37"/>
      <c r="U178" s="37"/>
      <c r="V178" s="37"/>
      <c r="W178" s="37"/>
      <c r="X178" s="37"/>
      <c r="Y178" s="37"/>
      <c r="Z178" s="37"/>
      <c r="AA178" s="37"/>
      <c r="AB178" s="37"/>
      <c r="AC178" s="37"/>
      <c r="AD178" s="37"/>
    </row>
    <row r="179" spans="1:30" x14ac:dyDescent="0.2">
      <c r="A179" s="37"/>
      <c r="B179" s="5"/>
      <c r="C179" s="5"/>
      <c r="D179" s="5"/>
      <c r="E179" s="5"/>
      <c r="F179" s="5"/>
      <c r="G179" s="5"/>
      <c r="H179" s="5"/>
      <c r="I179" s="5"/>
      <c r="J179" s="5"/>
      <c r="K179" s="5"/>
      <c r="L179" s="5"/>
      <c r="M179" s="5"/>
      <c r="N179" s="5"/>
      <c r="O179" s="5"/>
      <c r="P179" s="5"/>
      <c r="Q179" s="5"/>
      <c r="R179" s="37"/>
      <c r="S179" s="37"/>
      <c r="T179" s="37"/>
      <c r="U179" s="37"/>
      <c r="V179" s="37"/>
      <c r="W179" s="37"/>
      <c r="X179" s="37"/>
      <c r="Y179" s="37"/>
      <c r="Z179" s="37"/>
      <c r="AA179" s="37"/>
      <c r="AB179" s="37"/>
      <c r="AC179" s="37"/>
      <c r="AD179" s="37"/>
    </row>
    <row r="180" spans="1:30" x14ac:dyDescent="0.2">
      <c r="A180" s="37"/>
      <c r="B180" s="5"/>
      <c r="C180" s="5"/>
      <c r="D180" s="5"/>
      <c r="E180" s="5"/>
      <c r="F180" s="5"/>
      <c r="G180" s="5"/>
      <c r="H180" s="5"/>
      <c r="I180" s="5"/>
      <c r="J180" s="5"/>
      <c r="K180" s="5"/>
      <c r="L180" s="5"/>
      <c r="M180" s="5"/>
      <c r="N180" s="5"/>
      <c r="O180" s="5"/>
      <c r="P180" s="5"/>
      <c r="Q180" s="5"/>
      <c r="R180" s="37"/>
      <c r="S180" s="37"/>
      <c r="T180" s="37"/>
      <c r="U180" s="37"/>
      <c r="V180" s="37"/>
      <c r="W180" s="37"/>
      <c r="X180" s="37"/>
      <c r="Y180" s="37"/>
      <c r="Z180" s="37"/>
      <c r="AA180" s="37"/>
      <c r="AB180" s="37"/>
      <c r="AC180" s="37"/>
      <c r="AD180" s="37"/>
    </row>
    <row r="181" spans="1:30" x14ac:dyDescent="0.2">
      <c r="A181" s="37"/>
      <c r="B181" s="5"/>
      <c r="C181" s="5"/>
      <c r="D181" s="5"/>
      <c r="E181" s="5"/>
      <c r="F181" s="5"/>
      <c r="G181" s="5"/>
      <c r="H181" s="5"/>
      <c r="I181" s="5"/>
      <c r="J181" s="5"/>
      <c r="K181" s="5"/>
      <c r="L181" s="5"/>
      <c r="M181" s="5"/>
      <c r="N181" s="5"/>
      <c r="O181" s="5"/>
      <c r="P181" s="5"/>
      <c r="Q181" s="5"/>
      <c r="R181" s="37"/>
      <c r="S181" s="37"/>
      <c r="T181" s="37"/>
      <c r="U181" s="37"/>
      <c r="V181" s="37"/>
      <c r="W181" s="37"/>
      <c r="X181" s="37"/>
      <c r="Y181" s="37"/>
      <c r="Z181" s="37"/>
      <c r="AA181" s="37"/>
      <c r="AB181" s="37"/>
      <c r="AC181" s="37"/>
      <c r="AD181" s="37"/>
    </row>
    <row r="182" spans="1:30"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row>
    <row r="183" spans="1:30"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row>
    <row r="184" spans="1:30"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row>
    <row r="185" spans="1:30"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row>
    <row r="186" spans="1:30"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row>
    <row r="187" spans="1:30"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row>
    <row r="188" spans="1:30"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row>
    <row r="189" spans="1:30"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row>
    <row r="190" spans="1:30"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row>
    <row r="191" spans="1:30"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row>
    <row r="192" spans="1:30"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row>
    <row r="193" spans="1:30"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row>
    <row r="194" spans="1:30"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row>
  </sheetData>
  <mergeCells count="84">
    <mergeCell ref="X112:Y112"/>
    <mergeCell ref="Z112:AA112"/>
    <mergeCell ref="B102:B103"/>
    <mergeCell ref="C102:D102"/>
    <mergeCell ref="E102:F102"/>
    <mergeCell ref="G102:G103"/>
    <mergeCell ref="U112:U113"/>
    <mergeCell ref="V112:W112"/>
    <mergeCell ref="B64:D64"/>
    <mergeCell ref="B65:D65"/>
    <mergeCell ref="B66:D66"/>
    <mergeCell ref="C41:I41"/>
    <mergeCell ref="J41:K41"/>
    <mergeCell ref="B62:D62"/>
    <mergeCell ref="B63:D63"/>
    <mergeCell ref="B51:G51"/>
    <mergeCell ref="H51:I51"/>
    <mergeCell ref="B52:G52"/>
    <mergeCell ref="H52:I52"/>
    <mergeCell ref="B53:G53"/>
    <mergeCell ref="H53:I53"/>
    <mergeCell ref="B60:D61"/>
    <mergeCell ref="E60:F60"/>
    <mergeCell ref="G60:H60"/>
    <mergeCell ref="I60:J60"/>
    <mergeCell ref="B48:G48"/>
    <mergeCell ref="H48:I48"/>
    <mergeCell ref="B49:G49"/>
    <mergeCell ref="H49:I49"/>
    <mergeCell ref="B50:G50"/>
    <mergeCell ref="H50:I50"/>
    <mergeCell ref="B46:G46"/>
    <mergeCell ref="H46:I46"/>
    <mergeCell ref="B47:G47"/>
    <mergeCell ref="H47:I47"/>
    <mergeCell ref="B31:L31"/>
    <mergeCell ref="C32:K32"/>
    <mergeCell ref="C33:K33"/>
    <mergeCell ref="C34:I34"/>
    <mergeCell ref="J34:K34"/>
    <mergeCell ref="C35:I35"/>
    <mergeCell ref="J35:K35"/>
    <mergeCell ref="C36:I36"/>
    <mergeCell ref="J36:K36"/>
    <mergeCell ref="C37:I37"/>
    <mergeCell ref="J37:K37"/>
    <mergeCell ref="C38:I38"/>
    <mergeCell ref="L12:L13"/>
    <mergeCell ref="C24:I24"/>
    <mergeCell ref="J24:K24"/>
    <mergeCell ref="F12:J12"/>
    <mergeCell ref="B14:D14"/>
    <mergeCell ref="B17:L17"/>
    <mergeCell ref="C18:K18"/>
    <mergeCell ref="C19:K19"/>
    <mergeCell ref="C20:I20"/>
    <mergeCell ref="J20:K20"/>
    <mergeCell ref="C21:I21"/>
    <mergeCell ref="J21:K21"/>
    <mergeCell ref="C22:I22"/>
    <mergeCell ref="J22:K22"/>
    <mergeCell ref="C23:I23"/>
    <mergeCell ref="J23:K23"/>
    <mergeCell ref="B2:R3"/>
    <mergeCell ref="B6:D7"/>
    <mergeCell ref="E6:E7"/>
    <mergeCell ref="O6:O7"/>
    <mergeCell ref="P6:P7"/>
    <mergeCell ref="F6:N6"/>
    <mergeCell ref="B8:D8"/>
    <mergeCell ref="J38:K38"/>
    <mergeCell ref="C39:I39"/>
    <mergeCell ref="J39:K39"/>
    <mergeCell ref="C40:I40"/>
    <mergeCell ref="J40:K40"/>
    <mergeCell ref="B12:D13"/>
    <mergeCell ref="E12:E13"/>
    <mergeCell ref="K12:K13"/>
    <mergeCell ref="C25:I25"/>
    <mergeCell ref="J25:K25"/>
    <mergeCell ref="C26:I26"/>
    <mergeCell ref="J26:K26"/>
    <mergeCell ref="C27:I27"/>
    <mergeCell ref="J27:K27"/>
  </mergeCells>
  <printOptions horizontalCentered="1"/>
  <pageMargins left="0.25" right="0.25" top="0.75" bottom="0.75" header="0.3" footer="0.3"/>
  <pageSetup paperSize="9" scale="83" fitToHeight="0" orientation="landscape" verticalDpi="300" r:id="rId1"/>
  <headerFooter alignWithMargins="0">
    <oddHeader>&amp;L&amp;"Calibri"&amp;10&amp;K000000Official&amp;1#</oddHeader>
  </headerFooter>
  <rowBreaks count="3" manualBreakCount="3">
    <brk id="56" min="1" max="17" man="1"/>
    <brk id="72" min="1" max="17" man="1"/>
    <brk id="97" min="1" max="17" man="1"/>
  </rowBreaks>
  <ignoredErrors>
    <ignoredError sqref="D119" formula="1"/>
    <ignoredError sqref="D80:D9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946C1-1864-4124-B8DB-FDAA92E97081}">
  <dimension ref="B3:L237"/>
  <sheetViews>
    <sheetView zoomScale="85" zoomScaleNormal="85" workbookViewId="0"/>
  </sheetViews>
  <sheetFormatPr defaultRowHeight="15" x14ac:dyDescent="0.25"/>
  <cols>
    <col min="1" max="1" width="20" style="115" customWidth="1"/>
    <col min="2" max="2" width="20.28515625" style="115" bestFit="1" customWidth="1"/>
    <col min="3" max="3" width="25.140625" style="115" customWidth="1"/>
    <col min="4" max="4" width="20" style="115" customWidth="1"/>
    <col min="5" max="5" width="26.42578125" style="115" customWidth="1"/>
    <col min="6" max="6" width="24.140625" style="115" customWidth="1"/>
    <col min="7" max="7" width="22.28515625" style="115" bestFit="1" customWidth="1"/>
    <col min="8" max="8" width="16.28515625" style="115" bestFit="1" customWidth="1"/>
    <col min="9" max="9" width="19" style="115" bestFit="1" customWidth="1"/>
    <col min="10" max="10" width="27.7109375" style="115" bestFit="1" customWidth="1"/>
    <col min="11" max="11" width="17.85546875" style="115" bestFit="1" customWidth="1"/>
    <col min="12" max="12" width="9.140625" style="115"/>
    <col min="13" max="13" width="29.42578125" style="115" bestFit="1" customWidth="1"/>
    <col min="14" max="14" width="27.7109375" style="115" bestFit="1" customWidth="1"/>
    <col min="15" max="15" width="9.28515625" style="115" customWidth="1"/>
    <col min="16" max="17" width="9.140625" style="115"/>
    <col min="18" max="18" width="27.85546875" style="115" bestFit="1" customWidth="1"/>
    <col min="19" max="19" width="21.7109375" style="115" bestFit="1" customWidth="1"/>
    <col min="20" max="20" width="15.85546875" style="115" bestFit="1" customWidth="1"/>
    <col min="21" max="21" width="16" style="115" bestFit="1" customWidth="1"/>
    <col min="22" max="22" width="8.140625" style="115" bestFit="1" customWidth="1"/>
    <col min="23" max="23" width="14.85546875" style="115" bestFit="1" customWidth="1"/>
    <col min="24" max="24" width="9.5703125" style="115" bestFit="1" customWidth="1"/>
    <col min="25" max="25" width="15" style="115" bestFit="1" customWidth="1"/>
    <col min="26" max="27" width="16" style="115" bestFit="1" customWidth="1"/>
    <col min="28" max="28" width="4.140625" style="115" bestFit="1" customWidth="1"/>
    <col min="29" max="31" width="3.140625" style="115" bestFit="1" customWidth="1"/>
    <col min="32" max="32" width="11.28515625" style="115" bestFit="1" customWidth="1"/>
    <col min="33" max="16384" width="9.140625" style="115"/>
  </cols>
  <sheetData>
    <row r="3" spans="2:3" ht="19.5" thickBot="1" x14ac:dyDescent="0.35">
      <c r="B3" s="198" t="s">
        <v>1148</v>
      </c>
    </row>
    <row r="4" spans="2:3" ht="15.75" thickBot="1" x14ac:dyDescent="0.3">
      <c r="B4" s="110" t="s">
        <v>1227</v>
      </c>
      <c r="C4" s="111" t="s">
        <v>1129</v>
      </c>
    </row>
    <row r="5" spans="2:3" ht="15.75" thickBot="1" x14ac:dyDescent="0.3"/>
    <row r="6" spans="2:3" x14ac:dyDescent="0.25">
      <c r="B6" s="108" t="s">
        <v>1228</v>
      </c>
    </row>
    <row r="7" spans="2:3" ht="15.75" thickBot="1" x14ac:dyDescent="0.3">
      <c r="B7" s="109">
        <v>332</v>
      </c>
    </row>
    <row r="10" spans="2:3" ht="15.75" customHeight="1" thickBot="1" x14ac:dyDescent="0.35">
      <c r="B10" s="198" t="s">
        <v>1188</v>
      </c>
    </row>
    <row r="11" spans="2:3" ht="15.75" thickBot="1" x14ac:dyDescent="0.3">
      <c r="B11" s="110" t="s">
        <v>1227</v>
      </c>
      <c r="C11" s="111" t="s">
        <v>1131</v>
      </c>
    </row>
    <row r="12" spans="2:3" ht="15.75" thickBot="1" x14ac:dyDescent="0.3">
      <c r="B12" s="110" t="s">
        <v>1229</v>
      </c>
      <c r="C12" s="111" t="s">
        <v>1230</v>
      </c>
    </row>
    <row r="13" spans="2:3" ht="15.75" thickBot="1" x14ac:dyDescent="0.3"/>
    <row r="14" spans="2:3" x14ac:dyDescent="0.25">
      <c r="B14" s="108" t="s">
        <v>1228</v>
      </c>
    </row>
    <row r="15" spans="2:3" ht="15.75" thickBot="1" x14ac:dyDescent="0.3">
      <c r="B15" s="109">
        <v>446</v>
      </c>
    </row>
    <row r="18" spans="2:3" ht="15.75" customHeight="1" thickBot="1" x14ac:dyDescent="0.35">
      <c r="B18" s="198" t="s">
        <v>1189</v>
      </c>
    </row>
    <row r="19" spans="2:3" ht="15.75" thickBot="1" x14ac:dyDescent="0.3">
      <c r="B19" s="110" t="s">
        <v>1229</v>
      </c>
      <c r="C19" s="111" t="s">
        <v>1230</v>
      </c>
    </row>
    <row r="20" spans="2:3" ht="15.75" thickBot="1" x14ac:dyDescent="0.3">
      <c r="B20" s="110" t="s">
        <v>1227</v>
      </c>
      <c r="C20" s="111" t="s">
        <v>1130</v>
      </c>
    </row>
    <row r="21" spans="2:3" ht="15.75" thickBot="1" x14ac:dyDescent="0.3"/>
    <row r="22" spans="2:3" x14ac:dyDescent="0.25">
      <c r="B22" s="108" t="s">
        <v>1228</v>
      </c>
    </row>
    <row r="23" spans="2:3" ht="15.75" thickBot="1" x14ac:dyDescent="0.3">
      <c r="B23" s="109">
        <v>121</v>
      </c>
    </row>
    <row r="26" spans="2:3" ht="19.5" thickBot="1" x14ac:dyDescent="0.35">
      <c r="B26" s="198" t="s">
        <v>1190</v>
      </c>
    </row>
    <row r="27" spans="2:3" ht="15.75" thickBot="1" x14ac:dyDescent="0.3">
      <c r="B27" s="110" t="s">
        <v>1229</v>
      </c>
      <c r="C27" s="111" t="s">
        <v>1230</v>
      </c>
    </row>
    <row r="28" spans="2:3" ht="15.75" thickBot="1" x14ac:dyDescent="0.3">
      <c r="B28" s="110" t="s">
        <v>1227</v>
      </c>
      <c r="C28" s="111" t="s">
        <v>1131</v>
      </c>
    </row>
    <row r="29" spans="2:3" ht="15.75" thickBot="1" x14ac:dyDescent="0.3"/>
    <row r="30" spans="2:3" x14ac:dyDescent="0.25">
      <c r="B30" s="108" t="s">
        <v>1228</v>
      </c>
    </row>
    <row r="31" spans="2:3" ht="15.75" thickBot="1" x14ac:dyDescent="0.3">
      <c r="B31" s="109">
        <v>91</v>
      </c>
    </row>
    <row r="33" spans="2:3" ht="19.5" thickBot="1" x14ac:dyDescent="0.35">
      <c r="B33" s="198" t="s">
        <v>1191</v>
      </c>
    </row>
    <row r="34" spans="2:3" ht="15.75" thickBot="1" x14ac:dyDescent="0.3">
      <c r="B34" s="110" t="s">
        <v>1229</v>
      </c>
      <c r="C34" s="111" t="s">
        <v>1230</v>
      </c>
    </row>
    <row r="35" spans="2:3" ht="15.75" thickBot="1" x14ac:dyDescent="0.3">
      <c r="B35" s="110" t="s">
        <v>1231</v>
      </c>
      <c r="C35" s="111" t="s">
        <v>1232</v>
      </c>
    </row>
    <row r="36" spans="2:3" ht="15.75" thickBot="1" x14ac:dyDescent="0.3">
      <c r="B36" s="110" t="s">
        <v>1227</v>
      </c>
      <c r="C36" s="111" t="s">
        <v>1130</v>
      </c>
    </row>
    <row r="37" spans="2:3" ht="15.75" thickBot="1" x14ac:dyDescent="0.3"/>
    <row r="38" spans="2:3" x14ac:dyDescent="0.25">
      <c r="B38" s="108" t="s">
        <v>1228</v>
      </c>
    </row>
    <row r="39" spans="2:3" ht="15.75" thickBot="1" x14ac:dyDescent="0.3">
      <c r="B39" s="109">
        <v>118</v>
      </c>
    </row>
    <row r="42" spans="2:3" ht="19.5" thickBot="1" x14ac:dyDescent="0.35">
      <c r="B42" s="198" t="s">
        <v>1192</v>
      </c>
    </row>
    <row r="43" spans="2:3" ht="15.75" thickBot="1" x14ac:dyDescent="0.3">
      <c r="B43" s="110" t="s">
        <v>1229</v>
      </c>
      <c r="C43" s="111" t="s">
        <v>1233</v>
      </c>
    </row>
    <row r="44" spans="2:3" ht="15.75" thickBot="1" x14ac:dyDescent="0.3">
      <c r="B44" s="110" t="s">
        <v>1231</v>
      </c>
      <c r="C44" s="111" t="s">
        <v>1234</v>
      </c>
    </row>
    <row r="45" spans="2:3" ht="15.75" thickBot="1" x14ac:dyDescent="0.3">
      <c r="B45" s="110" t="s">
        <v>1227</v>
      </c>
      <c r="C45" s="111" t="s">
        <v>1130</v>
      </c>
    </row>
    <row r="46" spans="2:3" ht="15.75" thickBot="1" x14ac:dyDescent="0.3"/>
    <row r="47" spans="2:3" x14ac:dyDescent="0.25">
      <c r="B47" s="108" t="s">
        <v>1228</v>
      </c>
    </row>
    <row r="48" spans="2:3" ht="15.75" thickBot="1" x14ac:dyDescent="0.3">
      <c r="B48" s="109">
        <v>51</v>
      </c>
    </row>
    <row r="52" spans="2:9" x14ac:dyDescent="0.25">
      <c r="B52" s="117"/>
      <c r="C52" s="117"/>
    </row>
    <row r="53" spans="2:9" x14ac:dyDescent="0.25">
      <c r="B53" s="117"/>
      <c r="C53" s="117"/>
    </row>
    <row r="54" spans="2:9" ht="18.75" x14ac:dyDescent="0.3">
      <c r="B54" s="198" t="s">
        <v>1303</v>
      </c>
    </row>
    <row r="56" spans="2:9" ht="19.5" thickBot="1" x14ac:dyDescent="0.35">
      <c r="B56" s="198" t="s">
        <v>1311</v>
      </c>
      <c r="E56" s="198" t="s">
        <v>1312</v>
      </c>
      <c r="H56" s="198" t="s">
        <v>1313</v>
      </c>
    </row>
    <row r="57" spans="2:9" ht="15.75" thickBot="1" x14ac:dyDescent="0.3">
      <c r="B57" s="110" t="s">
        <v>1227</v>
      </c>
      <c r="C57" s="111" t="s">
        <v>1129</v>
      </c>
      <c r="E57" s="110" t="s">
        <v>1227</v>
      </c>
      <c r="F57" s="111" t="s">
        <v>1131</v>
      </c>
      <c r="H57" s="110" t="s">
        <v>1227</v>
      </c>
      <c r="I57" s="111" t="s">
        <v>1130</v>
      </c>
    </row>
    <row r="58" spans="2:9" ht="15.75" thickBot="1" x14ac:dyDescent="0.3">
      <c r="B58" s="110" t="s">
        <v>1229</v>
      </c>
      <c r="C58" s="111" t="s">
        <v>1230</v>
      </c>
      <c r="E58" s="110" t="s">
        <v>1229</v>
      </c>
      <c r="F58" s="111" t="s">
        <v>1230</v>
      </c>
      <c r="H58" s="110" t="s">
        <v>1229</v>
      </c>
      <c r="I58" s="111" t="s">
        <v>1230</v>
      </c>
    </row>
    <row r="59" spans="2:9" ht="15.75" thickBot="1" x14ac:dyDescent="0.3"/>
    <row r="60" spans="2:9" x14ac:dyDescent="0.25">
      <c r="B60" s="108" t="s">
        <v>1228</v>
      </c>
      <c r="E60" s="108" t="s">
        <v>1228</v>
      </c>
      <c r="H60" s="108" t="s">
        <v>1228</v>
      </c>
    </row>
    <row r="61" spans="2:9" ht="15.75" thickBot="1" x14ac:dyDescent="0.3">
      <c r="B61" s="109">
        <v>270</v>
      </c>
      <c r="E61" s="109">
        <v>446</v>
      </c>
      <c r="H61" s="109">
        <v>121</v>
      </c>
    </row>
    <row r="65" spans="2:9" ht="19.5" thickBot="1" x14ac:dyDescent="0.35">
      <c r="B65" s="198" t="s">
        <v>1314</v>
      </c>
      <c r="E65" s="198" t="s">
        <v>1315</v>
      </c>
      <c r="H65" s="198" t="s">
        <v>1316</v>
      </c>
    </row>
    <row r="66" spans="2:9" ht="15.75" thickBot="1" x14ac:dyDescent="0.3">
      <c r="B66" s="110" t="s">
        <v>1227</v>
      </c>
      <c r="C66" s="111" t="s">
        <v>1129</v>
      </c>
      <c r="E66" s="110" t="s">
        <v>1227</v>
      </c>
      <c r="F66" s="111" t="s">
        <v>1131</v>
      </c>
      <c r="H66" s="110" t="s">
        <v>1227</v>
      </c>
      <c r="I66" s="111" t="s">
        <v>1130</v>
      </c>
    </row>
    <row r="67" spans="2:9" ht="15.75" thickBot="1" x14ac:dyDescent="0.3">
      <c r="B67" s="110" t="s">
        <v>1229</v>
      </c>
      <c r="C67" s="111" t="s">
        <v>1230</v>
      </c>
      <c r="E67" s="110" t="s">
        <v>1229</v>
      </c>
      <c r="F67" s="111" t="s">
        <v>1230</v>
      </c>
      <c r="H67" s="110" t="s">
        <v>1229</v>
      </c>
      <c r="I67" s="111" t="s">
        <v>1230</v>
      </c>
    </row>
    <row r="68" spans="2:9" ht="15.75" thickBot="1" x14ac:dyDescent="0.3"/>
    <row r="69" spans="2:9" x14ac:dyDescent="0.25">
      <c r="B69" s="108" t="s">
        <v>1239</v>
      </c>
      <c r="E69" s="108" t="s">
        <v>1239</v>
      </c>
      <c r="H69" s="108" t="s">
        <v>1239</v>
      </c>
    </row>
    <row r="70" spans="2:9" ht="15.75" thickBot="1" x14ac:dyDescent="0.3">
      <c r="B70" s="109">
        <v>283</v>
      </c>
      <c r="E70" s="109">
        <v>514</v>
      </c>
      <c r="H70" s="109">
        <v>201</v>
      </c>
    </row>
    <row r="74" spans="2:9" ht="19.5" thickBot="1" x14ac:dyDescent="0.35">
      <c r="B74" s="198" t="s">
        <v>1317</v>
      </c>
      <c r="E74" s="198" t="s">
        <v>1318</v>
      </c>
      <c r="H74" s="198" t="s">
        <v>1319</v>
      </c>
    </row>
    <row r="75" spans="2:9" ht="15.75" thickBot="1" x14ac:dyDescent="0.3">
      <c r="B75" s="110" t="s">
        <v>1227</v>
      </c>
      <c r="C75" s="111" t="s">
        <v>1129</v>
      </c>
      <c r="E75" s="110" t="s">
        <v>1227</v>
      </c>
      <c r="F75" s="111" t="s">
        <v>1131</v>
      </c>
      <c r="H75" s="110" t="s">
        <v>1227</v>
      </c>
      <c r="I75" s="111" t="s">
        <v>1130</v>
      </c>
    </row>
    <row r="76" spans="2:9" ht="15.75" thickBot="1" x14ac:dyDescent="0.3">
      <c r="B76" s="110" t="s">
        <v>1229</v>
      </c>
      <c r="C76" s="111" t="s">
        <v>1230</v>
      </c>
      <c r="E76" s="110" t="s">
        <v>1229</v>
      </c>
      <c r="F76" s="111" t="s">
        <v>1230</v>
      </c>
      <c r="H76" s="110" t="s">
        <v>1229</v>
      </c>
      <c r="I76" s="111" t="s">
        <v>1230</v>
      </c>
    </row>
    <row r="77" spans="2:9" ht="15.75" thickBot="1" x14ac:dyDescent="0.3"/>
    <row r="78" spans="2:9" x14ac:dyDescent="0.25">
      <c r="B78" s="108" t="s">
        <v>1228</v>
      </c>
      <c r="E78" s="108" t="s">
        <v>1228</v>
      </c>
      <c r="H78" s="108" t="s">
        <v>1228</v>
      </c>
    </row>
    <row r="79" spans="2:9" ht="15.75" thickBot="1" x14ac:dyDescent="0.3">
      <c r="B79" s="109">
        <v>62</v>
      </c>
      <c r="E79" s="109">
        <v>91</v>
      </c>
      <c r="H79" s="109">
        <v>169</v>
      </c>
    </row>
    <row r="82" spans="2:9" x14ac:dyDescent="0.25">
      <c r="B82" s="173"/>
      <c r="E82" s="173"/>
      <c r="H82" s="173"/>
    </row>
    <row r="83" spans="2:9" ht="19.5" thickBot="1" x14ac:dyDescent="0.35">
      <c r="B83" s="198" t="s">
        <v>1320</v>
      </c>
      <c r="E83" s="198" t="s">
        <v>1321</v>
      </c>
      <c r="H83" s="198" t="s">
        <v>1322</v>
      </c>
    </row>
    <row r="84" spans="2:9" ht="15.75" thickBot="1" x14ac:dyDescent="0.3">
      <c r="B84" s="110" t="s">
        <v>1227</v>
      </c>
      <c r="C84" s="111" t="s">
        <v>1129</v>
      </c>
      <c r="E84" s="110" t="s">
        <v>1227</v>
      </c>
      <c r="F84" s="111" t="s">
        <v>1131</v>
      </c>
      <c r="H84" s="110" t="s">
        <v>1227</v>
      </c>
      <c r="I84" s="111" t="s">
        <v>1130</v>
      </c>
    </row>
    <row r="85" spans="2:9" ht="15.75" thickBot="1" x14ac:dyDescent="0.3">
      <c r="B85" s="110" t="s">
        <v>1229</v>
      </c>
      <c r="C85" s="111" t="s">
        <v>1230</v>
      </c>
      <c r="E85" s="110" t="s">
        <v>1229</v>
      </c>
      <c r="F85" s="111" t="s">
        <v>1230</v>
      </c>
      <c r="H85" s="110" t="s">
        <v>1229</v>
      </c>
      <c r="I85" s="111" t="s">
        <v>1230</v>
      </c>
    </row>
    <row r="86" spans="2:9" ht="15.75" thickBot="1" x14ac:dyDescent="0.3"/>
    <row r="87" spans="2:9" x14ac:dyDescent="0.25">
      <c r="B87" s="108" t="s">
        <v>1239</v>
      </c>
      <c r="E87" s="108" t="s">
        <v>1239</v>
      </c>
      <c r="H87" s="108" t="s">
        <v>1239</v>
      </c>
    </row>
    <row r="88" spans="2:9" ht="15.75" thickBot="1" x14ac:dyDescent="0.3">
      <c r="B88" s="109">
        <v>104</v>
      </c>
      <c r="E88" s="109">
        <v>123</v>
      </c>
      <c r="H88" s="109">
        <v>203</v>
      </c>
    </row>
    <row r="91" spans="2:9" ht="18.75" x14ac:dyDescent="0.3">
      <c r="B91" s="198" t="s">
        <v>1243</v>
      </c>
    </row>
    <row r="92" spans="2:9" ht="18.75" x14ac:dyDescent="0.3">
      <c r="B92" s="198" t="s">
        <v>1199</v>
      </c>
      <c r="G92" s="173"/>
    </row>
    <row r="93" spans="2:9" ht="15.75" thickBot="1" x14ac:dyDescent="0.3">
      <c r="B93" s="174" t="s">
        <v>1244</v>
      </c>
      <c r="C93" s="174"/>
      <c r="E93" s="174" t="s">
        <v>1299</v>
      </c>
      <c r="F93" s="174"/>
      <c r="H93" s="174" t="s">
        <v>1245</v>
      </c>
      <c r="I93" s="174"/>
    </row>
    <row r="94" spans="2:9" ht="15.75" thickBot="1" x14ac:dyDescent="0.3">
      <c r="B94" s="110" t="s">
        <v>1227</v>
      </c>
      <c r="C94" s="111" t="s">
        <v>1129</v>
      </c>
      <c r="E94" s="110" t="s">
        <v>1227</v>
      </c>
      <c r="F94" s="111" t="s">
        <v>1131</v>
      </c>
      <c r="H94" s="110" t="s">
        <v>1227</v>
      </c>
      <c r="I94" s="111" t="s">
        <v>1130</v>
      </c>
    </row>
    <row r="95" spans="2:9" ht="15.75" thickBot="1" x14ac:dyDescent="0.3">
      <c r="B95" s="110" t="s">
        <v>1238</v>
      </c>
      <c r="C95" s="111" t="s">
        <v>1204</v>
      </c>
      <c r="E95" s="110" t="s">
        <v>1238</v>
      </c>
      <c r="F95" s="111" t="s">
        <v>1204</v>
      </c>
      <c r="H95" s="110" t="s">
        <v>1238</v>
      </c>
      <c r="I95" s="111" t="s">
        <v>1204</v>
      </c>
    </row>
    <row r="96" spans="2:9" ht="15.75" thickBot="1" x14ac:dyDescent="0.3"/>
    <row r="97" spans="2:9" x14ac:dyDescent="0.25">
      <c r="B97" s="108" t="s">
        <v>1228</v>
      </c>
      <c r="E97" s="108" t="s">
        <v>1228</v>
      </c>
      <c r="H97" s="108" t="s">
        <v>1228</v>
      </c>
    </row>
    <row r="98" spans="2:9" ht="15.75" thickBot="1" x14ac:dyDescent="0.3">
      <c r="B98" s="109"/>
      <c r="E98" s="109">
        <v>32</v>
      </c>
      <c r="H98" s="109">
        <v>4</v>
      </c>
    </row>
    <row r="101" spans="2:9" ht="15.75" thickBot="1" x14ac:dyDescent="0.3">
      <c r="B101" s="174" t="s">
        <v>1246</v>
      </c>
      <c r="C101" s="174"/>
      <c r="E101" s="174" t="s">
        <v>1304</v>
      </c>
      <c r="F101" s="174"/>
      <c r="H101" s="174" t="s">
        <v>1305</v>
      </c>
      <c r="I101" s="174"/>
    </row>
    <row r="102" spans="2:9" ht="15.75" thickBot="1" x14ac:dyDescent="0.3">
      <c r="B102" s="110" t="s">
        <v>1227</v>
      </c>
      <c r="C102" s="111" t="s">
        <v>1129</v>
      </c>
      <c r="E102" s="110" t="s">
        <v>1227</v>
      </c>
      <c r="F102" s="111" t="s">
        <v>1131</v>
      </c>
      <c r="H102" s="110" t="s">
        <v>1227</v>
      </c>
      <c r="I102" s="111" t="s">
        <v>1130</v>
      </c>
    </row>
    <row r="103" spans="2:9" ht="15.75" thickBot="1" x14ac:dyDescent="0.3">
      <c r="B103" s="110" t="s">
        <v>1238</v>
      </c>
      <c r="C103" s="111" t="s">
        <v>1247</v>
      </c>
      <c r="E103" s="110" t="s">
        <v>1238</v>
      </c>
      <c r="F103" s="111" t="s">
        <v>1230</v>
      </c>
      <c r="H103" s="110" t="s">
        <v>1238</v>
      </c>
      <c r="I103" s="111" t="s">
        <v>1230</v>
      </c>
    </row>
    <row r="104" spans="2:9" ht="15.75" thickBot="1" x14ac:dyDescent="0.3"/>
    <row r="105" spans="2:9" x14ac:dyDescent="0.25">
      <c r="B105" s="108" t="s">
        <v>1228</v>
      </c>
      <c r="E105" s="108" t="s">
        <v>1228</v>
      </c>
      <c r="H105" s="108" t="s">
        <v>1228</v>
      </c>
    </row>
    <row r="106" spans="2:9" ht="15.75" thickBot="1" x14ac:dyDescent="0.3">
      <c r="B106" s="109">
        <v>34</v>
      </c>
      <c r="E106" s="109">
        <v>18</v>
      </c>
      <c r="H106" s="109">
        <v>18</v>
      </c>
    </row>
    <row r="109" spans="2:9" ht="15.75" thickBot="1" x14ac:dyDescent="0.3">
      <c r="B109" s="174" t="s">
        <v>1248</v>
      </c>
      <c r="C109" s="174"/>
      <c r="E109" s="174" t="s">
        <v>1301</v>
      </c>
      <c r="F109" s="174"/>
      <c r="H109" s="174" t="s">
        <v>1306</v>
      </c>
      <c r="I109" s="174"/>
    </row>
    <row r="110" spans="2:9" ht="15.75" thickBot="1" x14ac:dyDescent="0.3">
      <c r="B110" s="110" t="s">
        <v>1227</v>
      </c>
      <c r="C110" s="111" t="s">
        <v>1129</v>
      </c>
      <c r="E110" s="110" t="s">
        <v>1227</v>
      </c>
      <c r="F110" s="111" t="s">
        <v>1131</v>
      </c>
      <c r="H110" s="110" t="s">
        <v>1227</v>
      </c>
      <c r="I110" s="111" t="s">
        <v>1130</v>
      </c>
    </row>
    <row r="111" spans="2:9" ht="15.75" thickBot="1" x14ac:dyDescent="0.3">
      <c r="B111" s="110" t="s">
        <v>1238</v>
      </c>
      <c r="C111" s="111" t="s">
        <v>1203</v>
      </c>
      <c r="E111" s="110" t="s">
        <v>1238</v>
      </c>
      <c r="F111" s="111" t="s">
        <v>1203</v>
      </c>
      <c r="H111" s="110" t="s">
        <v>1238</v>
      </c>
      <c r="I111" s="111" t="s">
        <v>1203</v>
      </c>
    </row>
    <row r="112" spans="2:9" ht="15.75" thickBot="1" x14ac:dyDescent="0.3"/>
    <row r="113" spans="2:9" x14ac:dyDescent="0.25">
      <c r="B113" s="108" t="s">
        <v>1228</v>
      </c>
      <c r="E113" s="108" t="s">
        <v>1228</v>
      </c>
      <c r="H113" s="108" t="s">
        <v>1228</v>
      </c>
    </row>
    <row r="114" spans="2:9" ht="15.75" thickBot="1" x14ac:dyDescent="0.3">
      <c r="B114" s="109">
        <v>298</v>
      </c>
      <c r="E114" s="109">
        <v>487</v>
      </c>
      <c r="H114" s="109">
        <v>268</v>
      </c>
    </row>
    <row r="118" spans="2:9" ht="18.75" x14ac:dyDescent="0.3">
      <c r="B118" s="198" t="s">
        <v>1205</v>
      </c>
      <c r="E118" s="173"/>
      <c r="H118" s="173"/>
    </row>
    <row r="119" spans="2:9" ht="15.75" thickBot="1" x14ac:dyDescent="0.3">
      <c r="B119" s="174" t="s">
        <v>1298</v>
      </c>
      <c r="C119" s="174"/>
      <c r="E119" s="174" t="s">
        <v>1300</v>
      </c>
      <c r="F119" s="174"/>
      <c r="H119" s="174" t="s">
        <v>1307</v>
      </c>
      <c r="I119" s="174"/>
    </row>
    <row r="120" spans="2:9" ht="15.75" thickBot="1" x14ac:dyDescent="0.3">
      <c r="B120" s="110" t="s">
        <v>1227</v>
      </c>
      <c r="C120" s="111" t="s">
        <v>1129</v>
      </c>
      <c r="E120" s="110" t="s">
        <v>1227</v>
      </c>
      <c r="F120" s="111" t="s">
        <v>1131</v>
      </c>
      <c r="H120" s="110" t="s">
        <v>1227</v>
      </c>
      <c r="I120" s="111" t="s">
        <v>1130</v>
      </c>
    </row>
    <row r="121" spans="2:9" ht="15.75" thickBot="1" x14ac:dyDescent="0.3">
      <c r="B121" s="110" t="s">
        <v>1238</v>
      </c>
      <c r="C121" s="111" t="s">
        <v>1204</v>
      </c>
      <c r="E121" s="110" t="s">
        <v>1238</v>
      </c>
      <c r="F121" s="111" t="s">
        <v>1204</v>
      </c>
      <c r="H121" s="110" t="s">
        <v>1238</v>
      </c>
      <c r="I121" s="111" t="s">
        <v>1204</v>
      </c>
    </row>
    <row r="122" spans="2:9" ht="15.75" thickBot="1" x14ac:dyDescent="0.3"/>
    <row r="123" spans="2:9" x14ac:dyDescent="0.25">
      <c r="B123" s="108" t="s">
        <v>1239</v>
      </c>
      <c r="E123" s="108" t="s">
        <v>1239</v>
      </c>
      <c r="H123" s="108" t="s">
        <v>1239</v>
      </c>
    </row>
    <row r="124" spans="2:9" ht="15.75" thickBot="1" x14ac:dyDescent="0.3">
      <c r="B124" s="109"/>
      <c r="E124" s="109">
        <v>32</v>
      </c>
      <c r="H124" s="109">
        <v>4</v>
      </c>
    </row>
    <row r="127" spans="2:9" ht="15.75" thickBot="1" x14ac:dyDescent="0.3">
      <c r="B127" s="174" t="s">
        <v>1297</v>
      </c>
      <c r="C127" s="174"/>
      <c r="E127" s="174" t="s">
        <v>1308</v>
      </c>
      <c r="F127" s="174"/>
      <c r="H127" s="174" t="s">
        <v>1309</v>
      </c>
      <c r="I127" s="174"/>
    </row>
    <row r="128" spans="2:9" ht="15.75" thickBot="1" x14ac:dyDescent="0.3">
      <c r="B128" s="110" t="s">
        <v>1227</v>
      </c>
      <c r="C128" s="111" t="s">
        <v>1129</v>
      </c>
      <c r="E128" s="110" t="s">
        <v>1227</v>
      </c>
      <c r="F128" s="111" t="s">
        <v>1131</v>
      </c>
      <c r="H128" s="110" t="s">
        <v>1227</v>
      </c>
      <c r="I128" s="111" t="s">
        <v>1130</v>
      </c>
    </row>
    <row r="129" spans="2:9" ht="15.75" thickBot="1" x14ac:dyDescent="0.3">
      <c r="B129" s="110" t="s">
        <v>1238</v>
      </c>
      <c r="C129" s="111" t="s">
        <v>1230</v>
      </c>
      <c r="E129" s="110" t="s">
        <v>1238</v>
      </c>
      <c r="F129" s="111" t="s">
        <v>1230</v>
      </c>
      <c r="H129" s="110" t="s">
        <v>1238</v>
      </c>
      <c r="I129" s="111" t="s">
        <v>1230</v>
      </c>
    </row>
    <row r="130" spans="2:9" ht="15.75" thickBot="1" x14ac:dyDescent="0.3"/>
    <row r="131" spans="2:9" x14ac:dyDescent="0.25">
      <c r="B131" s="108" t="s">
        <v>1239</v>
      </c>
      <c r="E131" s="108" t="s">
        <v>1239</v>
      </c>
      <c r="H131" s="108" t="s">
        <v>1239</v>
      </c>
    </row>
    <row r="132" spans="2:9" ht="15.75" thickBot="1" x14ac:dyDescent="0.3">
      <c r="B132" s="109">
        <v>34</v>
      </c>
      <c r="E132" s="109">
        <v>48</v>
      </c>
      <c r="H132" s="109">
        <v>18</v>
      </c>
    </row>
    <row r="135" spans="2:9" ht="15.75" thickBot="1" x14ac:dyDescent="0.3">
      <c r="B135" s="174" t="s">
        <v>1296</v>
      </c>
      <c r="C135" s="174"/>
      <c r="E135" s="174" t="s">
        <v>1302</v>
      </c>
      <c r="F135" s="174"/>
      <c r="H135" s="174" t="s">
        <v>1310</v>
      </c>
      <c r="I135" s="174"/>
    </row>
    <row r="136" spans="2:9" ht="15.75" thickBot="1" x14ac:dyDescent="0.3">
      <c r="B136" s="110" t="s">
        <v>1227</v>
      </c>
      <c r="C136" s="111" t="s">
        <v>1129</v>
      </c>
      <c r="E136" s="110" t="s">
        <v>1227</v>
      </c>
      <c r="F136" s="111" t="s">
        <v>1131</v>
      </c>
      <c r="H136" s="110" t="s">
        <v>1227</v>
      </c>
      <c r="I136" s="111" t="s">
        <v>1130</v>
      </c>
    </row>
    <row r="137" spans="2:9" ht="15.75" thickBot="1" x14ac:dyDescent="0.3">
      <c r="B137" s="110" t="s">
        <v>1238</v>
      </c>
      <c r="C137" s="111" t="s">
        <v>1203</v>
      </c>
      <c r="E137" s="110" t="s">
        <v>1238</v>
      </c>
      <c r="F137" s="111" t="s">
        <v>1203</v>
      </c>
      <c r="H137" s="110" t="s">
        <v>1238</v>
      </c>
      <c r="I137" s="111" t="s">
        <v>1203</v>
      </c>
    </row>
    <row r="138" spans="2:9" ht="15.75" thickBot="1" x14ac:dyDescent="0.3"/>
    <row r="139" spans="2:9" x14ac:dyDescent="0.25">
      <c r="B139" s="108" t="s">
        <v>1239</v>
      </c>
      <c r="E139" s="108" t="s">
        <v>1239</v>
      </c>
      <c r="H139" s="108" t="s">
        <v>1239</v>
      </c>
    </row>
    <row r="140" spans="2:9" ht="15.75" thickBot="1" x14ac:dyDescent="0.3">
      <c r="B140" s="109">
        <v>352</v>
      </c>
      <c r="E140" s="109">
        <v>557</v>
      </c>
      <c r="H140" s="109">
        <v>382</v>
      </c>
    </row>
    <row r="147" spans="2:12" ht="18.75" x14ac:dyDescent="0.3">
      <c r="B147" s="198" t="s">
        <v>1206</v>
      </c>
      <c r="C147" s="198"/>
      <c r="E147" s="173"/>
      <c r="K147" s="117"/>
      <c r="L147" s="117"/>
    </row>
    <row r="148" spans="2:12" ht="15.75" thickBot="1" x14ac:dyDescent="0.3">
      <c r="B148" s="173" t="s">
        <v>1249</v>
      </c>
      <c r="E148" s="173" t="s">
        <v>1250</v>
      </c>
      <c r="H148" s="173" t="s">
        <v>1251</v>
      </c>
      <c r="K148" s="175"/>
      <c r="L148" s="117"/>
    </row>
    <row r="149" spans="2:12" ht="15.75" thickBot="1" x14ac:dyDescent="0.3">
      <c r="B149" s="110" t="s">
        <v>1227</v>
      </c>
      <c r="C149" s="111" t="s">
        <v>1129</v>
      </c>
      <c r="E149" s="110" t="s">
        <v>1227</v>
      </c>
      <c r="F149" s="111" t="s">
        <v>1131</v>
      </c>
      <c r="H149" s="110" t="s">
        <v>1227</v>
      </c>
      <c r="I149" s="111" t="s">
        <v>1130</v>
      </c>
      <c r="K149" s="117"/>
      <c r="L149" s="117"/>
    </row>
    <row r="150" spans="2:12" ht="15.75" thickBot="1" x14ac:dyDescent="0.3">
      <c r="B150" s="110" t="s">
        <v>1229</v>
      </c>
      <c r="C150" s="111" t="s">
        <v>1230</v>
      </c>
      <c r="E150" s="110" t="s">
        <v>1229</v>
      </c>
      <c r="F150" s="111" t="s">
        <v>1230</v>
      </c>
      <c r="H150" s="110" t="s">
        <v>1229</v>
      </c>
      <c r="I150" s="111" t="s">
        <v>1230</v>
      </c>
      <c r="K150" s="117"/>
      <c r="L150" s="117"/>
    </row>
    <row r="151" spans="2:12" ht="15.75" thickBot="1" x14ac:dyDescent="0.3">
      <c r="B151" s="110" t="s">
        <v>1238</v>
      </c>
      <c r="C151" s="111" t="s">
        <v>1203</v>
      </c>
      <c r="E151" s="110" t="s">
        <v>1238</v>
      </c>
      <c r="F151" s="111" t="s">
        <v>1203</v>
      </c>
      <c r="H151" s="110" t="s">
        <v>1238</v>
      </c>
      <c r="I151" s="111" t="s">
        <v>1203</v>
      </c>
      <c r="K151" s="117"/>
      <c r="L151" s="117"/>
    </row>
    <row r="152" spans="2:12" ht="15.75" thickBot="1" x14ac:dyDescent="0.3">
      <c r="K152" s="117"/>
      <c r="L152" s="117"/>
    </row>
    <row r="153" spans="2:12" x14ac:dyDescent="0.25">
      <c r="B153" s="108" t="s">
        <v>1228</v>
      </c>
      <c r="E153" s="108" t="s">
        <v>1228</v>
      </c>
      <c r="H153" s="108" t="s">
        <v>1228</v>
      </c>
      <c r="K153" s="117"/>
      <c r="L153" s="117"/>
    </row>
    <row r="154" spans="2:12" ht="15.75" thickBot="1" x14ac:dyDescent="0.3">
      <c r="B154" s="109">
        <v>236</v>
      </c>
      <c r="E154" s="109">
        <v>396</v>
      </c>
      <c r="H154" s="109">
        <v>114</v>
      </c>
    </row>
    <row r="157" spans="2:12" ht="15.75" thickBot="1" x14ac:dyDescent="0.3">
      <c r="B157" s="173" t="s">
        <v>1252</v>
      </c>
      <c r="E157" s="173" t="s">
        <v>1253</v>
      </c>
      <c r="H157" s="173" t="s">
        <v>1254</v>
      </c>
      <c r="K157" s="173" t="s">
        <v>1324</v>
      </c>
    </row>
    <row r="158" spans="2:12" ht="15.75" thickBot="1" x14ac:dyDescent="0.3">
      <c r="B158" s="110" t="s">
        <v>1227</v>
      </c>
      <c r="C158" s="111" t="s">
        <v>1129</v>
      </c>
      <c r="E158" s="110" t="s">
        <v>1227</v>
      </c>
      <c r="F158" s="111" t="s">
        <v>1131</v>
      </c>
      <c r="H158" s="110" t="s">
        <v>1227</v>
      </c>
      <c r="I158" s="111" t="s">
        <v>1130</v>
      </c>
      <c r="K158" s="110" t="s">
        <v>1227</v>
      </c>
      <c r="L158" s="111" t="s">
        <v>1129</v>
      </c>
    </row>
    <row r="159" spans="2:12" ht="15.75" thickBot="1" x14ac:dyDescent="0.3">
      <c r="B159" s="110" t="s">
        <v>1229</v>
      </c>
      <c r="C159" s="111" t="s">
        <v>1230</v>
      </c>
      <c r="E159" s="110" t="s">
        <v>1229</v>
      </c>
      <c r="F159" s="111" t="s">
        <v>1230</v>
      </c>
      <c r="H159" s="110" t="s">
        <v>1229</v>
      </c>
      <c r="I159" s="111" t="s">
        <v>1230</v>
      </c>
      <c r="K159" s="110" t="s">
        <v>1229</v>
      </c>
      <c r="L159" s="111" t="s">
        <v>1230</v>
      </c>
    </row>
    <row r="160" spans="2:12" ht="15.75" thickBot="1" x14ac:dyDescent="0.3">
      <c r="B160" s="110" t="s">
        <v>1238</v>
      </c>
      <c r="C160" s="111" t="s">
        <v>1203</v>
      </c>
      <c r="E160" s="110" t="s">
        <v>1238</v>
      </c>
      <c r="F160" s="111" t="s">
        <v>1203</v>
      </c>
      <c r="H160" s="110" t="s">
        <v>1238</v>
      </c>
      <c r="I160" s="111" t="s">
        <v>1203</v>
      </c>
      <c r="K160" s="110" t="s">
        <v>1238</v>
      </c>
      <c r="L160" s="111" t="s">
        <v>1285</v>
      </c>
    </row>
    <row r="161" spans="2:12" ht="15.75" thickBot="1" x14ac:dyDescent="0.3"/>
    <row r="162" spans="2:12" x14ac:dyDescent="0.25">
      <c r="B162" s="108" t="s">
        <v>1239</v>
      </c>
      <c r="E162" s="108" t="s">
        <v>1239</v>
      </c>
      <c r="H162" s="108" t="s">
        <v>1239</v>
      </c>
      <c r="K162" s="108" t="s">
        <v>1239</v>
      </c>
    </row>
    <row r="163" spans="2:12" ht="15.75" thickBot="1" x14ac:dyDescent="0.3">
      <c r="B163" s="109">
        <v>248</v>
      </c>
      <c r="E163" s="109">
        <v>434</v>
      </c>
      <c r="H163" s="109">
        <v>194</v>
      </c>
      <c r="K163" s="109">
        <v>1</v>
      </c>
    </row>
    <row r="166" spans="2:12" ht="15.75" thickBot="1" x14ac:dyDescent="0.3">
      <c r="B166" s="173" t="s">
        <v>1255</v>
      </c>
      <c r="E166" s="173" t="s">
        <v>1256</v>
      </c>
      <c r="H166" s="173" t="s">
        <v>1257</v>
      </c>
      <c r="K166" s="173" t="s">
        <v>1324</v>
      </c>
    </row>
    <row r="167" spans="2:12" ht="15.75" thickBot="1" x14ac:dyDescent="0.3">
      <c r="B167" s="110" t="s">
        <v>1227</v>
      </c>
      <c r="C167" s="111" t="s">
        <v>1129</v>
      </c>
      <c r="E167" s="110" t="s">
        <v>1227</v>
      </c>
      <c r="F167" s="111" t="s">
        <v>1131</v>
      </c>
      <c r="H167" s="110" t="s">
        <v>1227</v>
      </c>
      <c r="I167" s="111" t="s">
        <v>1130</v>
      </c>
      <c r="K167" s="110" t="s">
        <v>1227</v>
      </c>
      <c r="L167" s="111" t="s">
        <v>1131</v>
      </c>
    </row>
    <row r="168" spans="2:12" ht="15.75" thickBot="1" x14ac:dyDescent="0.3">
      <c r="B168" s="110" t="s">
        <v>1229</v>
      </c>
      <c r="C168" s="111" t="s">
        <v>1230</v>
      </c>
      <c r="E168" s="110" t="s">
        <v>1229</v>
      </c>
      <c r="F168" s="111" t="s">
        <v>1230</v>
      </c>
      <c r="H168" s="110" t="s">
        <v>1229</v>
      </c>
      <c r="I168" s="111" t="s">
        <v>1230</v>
      </c>
      <c r="K168" s="110" t="s">
        <v>1229</v>
      </c>
      <c r="L168" s="111" t="s">
        <v>1230</v>
      </c>
    </row>
    <row r="169" spans="2:12" ht="15.75" thickBot="1" x14ac:dyDescent="0.3">
      <c r="B169" s="110" t="s">
        <v>1238</v>
      </c>
      <c r="C169" s="111" t="s">
        <v>1204</v>
      </c>
      <c r="E169" s="110" t="s">
        <v>1238</v>
      </c>
      <c r="F169" s="111" t="s">
        <v>1204</v>
      </c>
      <c r="H169" s="110" t="s">
        <v>1238</v>
      </c>
      <c r="I169" s="111" t="s">
        <v>1204</v>
      </c>
      <c r="K169" s="110" t="s">
        <v>1238</v>
      </c>
      <c r="L169" s="111" t="s">
        <v>1267</v>
      </c>
    </row>
    <row r="170" spans="2:12" ht="15.75" thickBot="1" x14ac:dyDescent="0.3"/>
    <row r="171" spans="2:12" x14ac:dyDescent="0.25">
      <c r="B171" s="108" t="s">
        <v>1228</v>
      </c>
      <c r="E171" s="108" t="s">
        <v>1228</v>
      </c>
      <c r="H171" s="108" t="s">
        <v>1228</v>
      </c>
      <c r="K171" s="108" t="s">
        <v>1228</v>
      </c>
    </row>
    <row r="172" spans="2:12" ht="15.75" thickBot="1" x14ac:dyDescent="0.3">
      <c r="B172" s="109"/>
      <c r="E172" s="109">
        <v>32</v>
      </c>
      <c r="H172" s="109"/>
      <c r="K172" s="109">
        <v>-30</v>
      </c>
    </row>
    <row r="173" spans="2:12" x14ac:dyDescent="0.25">
      <c r="K173" s="117"/>
      <c r="L173" s="117"/>
    </row>
    <row r="174" spans="2:12" x14ac:dyDescent="0.25">
      <c r="K174" s="117"/>
      <c r="L174" s="117"/>
    </row>
    <row r="175" spans="2:12" ht="15.75" thickBot="1" x14ac:dyDescent="0.3">
      <c r="B175" s="173" t="s">
        <v>1258</v>
      </c>
      <c r="E175" s="173" t="s">
        <v>1259</v>
      </c>
      <c r="H175" s="173" t="s">
        <v>1260</v>
      </c>
      <c r="K175" s="175"/>
      <c r="L175" s="117"/>
    </row>
    <row r="176" spans="2:12" ht="15.75" thickBot="1" x14ac:dyDescent="0.3">
      <c r="B176" s="110" t="s">
        <v>1227</v>
      </c>
      <c r="C176" s="111" t="s">
        <v>1129</v>
      </c>
      <c r="E176" s="110" t="s">
        <v>1227</v>
      </c>
      <c r="F176" s="111" t="s">
        <v>1131</v>
      </c>
      <c r="H176" s="110" t="s">
        <v>1227</v>
      </c>
      <c r="I176" s="111" t="s">
        <v>1130</v>
      </c>
      <c r="K176" s="117"/>
      <c r="L176" s="117"/>
    </row>
    <row r="177" spans="2:12" ht="15.75" thickBot="1" x14ac:dyDescent="0.3">
      <c r="B177" s="110" t="s">
        <v>1229</v>
      </c>
      <c r="C177" s="111" t="s">
        <v>1230</v>
      </c>
      <c r="E177" s="110" t="s">
        <v>1229</v>
      </c>
      <c r="F177" s="111" t="s">
        <v>1230</v>
      </c>
      <c r="H177" s="110" t="s">
        <v>1229</v>
      </c>
      <c r="I177" s="111" t="s">
        <v>1230</v>
      </c>
      <c r="K177" s="117"/>
      <c r="L177" s="117"/>
    </row>
    <row r="178" spans="2:12" ht="15.75" thickBot="1" x14ac:dyDescent="0.3">
      <c r="B178" s="110" t="s">
        <v>1238</v>
      </c>
      <c r="C178" s="111" t="s">
        <v>1204</v>
      </c>
      <c r="E178" s="110" t="s">
        <v>1238</v>
      </c>
      <c r="F178" s="111" t="s">
        <v>1204</v>
      </c>
      <c r="H178" s="110" t="s">
        <v>1238</v>
      </c>
      <c r="I178" s="111" t="s">
        <v>1204</v>
      </c>
      <c r="K178" s="117"/>
      <c r="L178" s="117"/>
    </row>
    <row r="179" spans="2:12" ht="15.75" thickBot="1" x14ac:dyDescent="0.3">
      <c r="K179" s="117"/>
      <c r="L179" s="117"/>
    </row>
    <row r="180" spans="2:12" x14ac:dyDescent="0.25">
      <c r="B180" s="108" t="s">
        <v>1239</v>
      </c>
      <c r="E180" s="108" t="s">
        <v>1239</v>
      </c>
      <c r="H180" s="108" t="s">
        <v>1239</v>
      </c>
      <c r="K180" s="117"/>
      <c r="L180" s="117"/>
    </row>
    <row r="181" spans="2:12" ht="15.75" thickBot="1" x14ac:dyDescent="0.3">
      <c r="B181" s="109"/>
      <c r="E181" s="109">
        <v>32</v>
      </c>
      <c r="H181" s="109"/>
      <c r="K181" s="117"/>
      <c r="L181" s="117"/>
    </row>
    <row r="182" spans="2:12" x14ac:dyDescent="0.25">
      <c r="K182" s="117"/>
      <c r="L182" s="117"/>
    </row>
    <row r="183" spans="2:12" x14ac:dyDescent="0.25">
      <c r="K183" s="117"/>
      <c r="L183" s="117"/>
    </row>
    <row r="184" spans="2:12" x14ac:dyDescent="0.25">
      <c r="K184" s="117"/>
      <c r="L184" s="117"/>
    </row>
    <row r="185" spans="2:12" ht="15.75" thickBot="1" x14ac:dyDescent="0.3">
      <c r="B185" s="173" t="s">
        <v>1261</v>
      </c>
      <c r="E185" s="173" t="s">
        <v>1262</v>
      </c>
      <c r="H185" s="173" t="s">
        <v>1263</v>
      </c>
      <c r="K185" s="175"/>
      <c r="L185" s="117"/>
    </row>
    <row r="186" spans="2:12" ht="15.75" thickBot="1" x14ac:dyDescent="0.3">
      <c r="B186" s="110" t="s">
        <v>1227</v>
      </c>
      <c r="C186" s="111" t="s">
        <v>1129</v>
      </c>
      <c r="E186" s="110" t="s">
        <v>1227</v>
      </c>
      <c r="F186" s="111" t="s">
        <v>1131</v>
      </c>
      <c r="H186" s="110" t="s">
        <v>1227</v>
      </c>
      <c r="I186" s="111" t="s">
        <v>1130</v>
      </c>
      <c r="K186" s="117"/>
      <c r="L186" s="117"/>
    </row>
    <row r="187" spans="2:12" ht="15.75" thickBot="1" x14ac:dyDescent="0.3">
      <c r="B187" s="110" t="s">
        <v>1229</v>
      </c>
      <c r="C187" s="111" t="s">
        <v>1230</v>
      </c>
      <c r="E187" s="110" t="s">
        <v>1229</v>
      </c>
      <c r="F187" s="111" t="s">
        <v>1230</v>
      </c>
      <c r="H187" s="110" t="s">
        <v>1229</v>
      </c>
      <c r="I187" s="111" t="s">
        <v>1230</v>
      </c>
      <c r="K187" s="117"/>
      <c r="L187" s="117"/>
    </row>
    <row r="188" spans="2:12" ht="15.75" thickBot="1" x14ac:dyDescent="0.3">
      <c r="B188" s="110" t="s">
        <v>1238</v>
      </c>
      <c r="C188" s="111" t="s">
        <v>1247</v>
      </c>
      <c r="E188" s="110" t="s">
        <v>1238</v>
      </c>
      <c r="F188" s="111" t="s">
        <v>1230</v>
      </c>
      <c r="H188" s="110" t="s">
        <v>1238</v>
      </c>
      <c r="I188" s="111" t="s">
        <v>1247</v>
      </c>
      <c r="K188" s="117"/>
      <c r="L188" s="117"/>
    </row>
    <row r="189" spans="2:12" ht="15.75" thickBot="1" x14ac:dyDescent="0.3">
      <c r="K189" s="117"/>
      <c r="L189" s="117"/>
    </row>
    <row r="190" spans="2:12" x14ac:dyDescent="0.25">
      <c r="B190" s="108" t="s">
        <v>1228</v>
      </c>
      <c r="E190" s="108" t="s">
        <v>1228</v>
      </c>
      <c r="H190" s="108" t="s">
        <v>1228</v>
      </c>
      <c r="K190" s="117"/>
      <c r="L190" s="117"/>
    </row>
    <row r="191" spans="2:12" ht="15.75" thickBot="1" x14ac:dyDescent="0.3">
      <c r="B191" s="109">
        <v>34</v>
      </c>
      <c r="E191" s="109">
        <v>18</v>
      </c>
      <c r="H191" s="109">
        <v>7</v>
      </c>
      <c r="K191" s="117"/>
      <c r="L191" s="117"/>
    </row>
    <row r="192" spans="2:12" x14ac:dyDescent="0.25">
      <c r="K192" s="117"/>
      <c r="L192" s="117"/>
    </row>
    <row r="193" spans="2:12" x14ac:dyDescent="0.25">
      <c r="K193" s="117"/>
      <c r="L193" s="117"/>
    </row>
    <row r="194" spans="2:12" ht="15.75" thickBot="1" x14ac:dyDescent="0.3">
      <c r="B194" s="173" t="s">
        <v>1264</v>
      </c>
      <c r="E194" s="173" t="s">
        <v>1265</v>
      </c>
      <c r="H194" s="173" t="s">
        <v>1266</v>
      </c>
      <c r="K194" s="175"/>
      <c r="L194" s="117"/>
    </row>
    <row r="195" spans="2:12" ht="15.75" thickBot="1" x14ac:dyDescent="0.3">
      <c r="B195" s="110" t="s">
        <v>1227</v>
      </c>
      <c r="C195" s="111" t="s">
        <v>1129</v>
      </c>
      <c r="E195" s="110" t="s">
        <v>1227</v>
      </c>
      <c r="F195" s="111" t="s">
        <v>1131</v>
      </c>
      <c r="H195" s="110" t="s">
        <v>1227</v>
      </c>
      <c r="I195" s="111" t="s">
        <v>1130</v>
      </c>
      <c r="K195" s="117"/>
      <c r="L195" s="117"/>
    </row>
    <row r="196" spans="2:12" ht="15.75" thickBot="1" x14ac:dyDescent="0.3">
      <c r="B196" s="110" t="s">
        <v>1229</v>
      </c>
      <c r="C196" s="111" t="s">
        <v>1230</v>
      </c>
      <c r="E196" s="110" t="s">
        <v>1229</v>
      </c>
      <c r="F196" s="111" t="s">
        <v>1230</v>
      </c>
      <c r="H196" s="110" t="s">
        <v>1229</v>
      </c>
      <c r="I196" s="111" t="s">
        <v>1230</v>
      </c>
      <c r="K196" s="117"/>
      <c r="L196" s="117"/>
    </row>
    <row r="197" spans="2:12" ht="15.75" thickBot="1" x14ac:dyDescent="0.3">
      <c r="B197" s="110" t="s">
        <v>1238</v>
      </c>
      <c r="C197" s="111" t="s">
        <v>1247</v>
      </c>
      <c r="E197" s="110" t="s">
        <v>1238</v>
      </c>
      <c r="F197" s="111" t="s">
        <v>1247</v>
      </c>
      <c r="H197" s="110" t="s">
        <v>1238</v>
      </c>
      <c r="I197" s="111" t="s">
        <v>1247</v>
      </c>
      <c r="K197" s="117"/>
      <c r="L197" s="117"/>
    </row>
    <row r="198" spans="2:12" ht="15.75" thickBot="1" x14ac:dyDescent="0.3">
      <c r="K198" s="117"/>
      <c r="L198" s="117"/>
    </row>
    <row r="199" spans="2:12" x14ac:dyDescent="0.25">
      <c r="B199" s="108" t="s">
        <v>1239</v>
      </c>
      <c r="E199" s="108" t="s">
        <v>1239</v>
      </c>
      <c r="H199" s="108" t="s">
        <v>1239</v>
      </c>
      <c r="K199" s="117"/>
      <c r="L199" s="117"/>
    </row>
    <row r="200" spans="2:12" ht="15.75" thickBot="1" x14ac:dyDescent="0.3">
      <c r="B200" s="109">
        <v>34</v>
      </c>
      <c r="E200" s="109">
        <v>48</v>
      </c>
      <c r="H200" s="109">
        <v>7</v>
      </c>
      <c r="K200" s="117"/>
      <c r="L200" s="117"/>
    </row>
    <row r="205" spans="2:12" ht="18.75" x14ac:dyDescent="0.3">
      <c r="B205" s="198" t="s">
        <v>1219</v>
      </c>
      <c r="E205" s="173"/>
    </row>
    <row r="206" spans="2:12" ht="15.75" thickBot="1" x14ac:dyDescent="0.3">
      <c r="B206" s="173" t="s">
        <v>1235</v>
      </c>
      <c r="E206" s="173" t="s">
        <v>1236</v>
      </c>
      <c r="H206" s="173" t="s">
        <v>1237</v>
      </c>
    </row>
    <row r="207" spans="2:12" ht="15.75" thickBot="1" x14ac:dyDescent="0.3">
      <c r="B207" s="110" t="s">
        <v>1227</v>
      </c>
      <c r="C207" s="111" t="s">
        <v>1129</v>
      </c>
      <c r="E207" s="110" t="s">
        <v>1227</v>
      </c>
      <c r="F207" s="111" t="s">
        <v>1131</v>
      </c>
      <c r="H207" s="110" t="s">
        <v>1227</v>
      </c>
      <c r="I207" s="111" t="s">
        <v>1130</v>
      </c>
    </row>
    <row r="208" spans="2:12" ht="15.75" thickBot="1" x14ac:dyDescent="0.3">
      <c r="B208" s="110" t="s">
        <v>1229</v>
      </c>
      <c r="C208" s="111" t="s">
        <v>1230</v>
      </c>
      <c r="E208" s="110" t="s">
        <v>1229</v>
      </c>
      <c r="F208" s="111" t="s">
        <v>1230</v>
      </c>
      <c r="H208" s="110" t="s">
        <v>1229</v>
      </c>
      <c r="I208" s="111" t="s">
        <v>1230</v>
      </c>
    </row>
    <row r="209" spans="2:9" ht="15.75" thickBot="1" x14ac:dyDescent="0.3">
      <c r="B209" s="110" t="s">
        <v>1238</v>
      </c>
      <c r="C209" s="111" t="s">
        <v>1233</v>
      </c>
      <c r="E209" s="110" t="s">
        <v>1238</v>
      </c>
      <c r="F209" s="111" t="s">
        <v>1233</v>
      </c>
      <c r="H209" s="110" t="s">
        <v>1238</v>
      </c>
      <c r="I209" s="111" t="s">
        <v>1233</v>
      </c>
    </row>
    <row r="210" spans="2:9" ht="15.75" thickBot="1" x14ac:dyDescent="0.3"/>
    <row r="211" spans="2:9" x14ac:dyDescent="0.25">
      <c r="B211" s="108" t="s">
        <v>1228</v>
      </c>
      <c r="E211" s="108" t="s">
        <v>1228</v>
      </c>
      <c r="H211" s="108" t="s">
        <v>1228</v>
      </c>
    </row>
    <row r="212" spans="2:9" ht="15.75" thickBot="1" x14ac:dyDescent="0.3">
      <c r="B212" s="109">
        <v>270</v>
      </c>
      <c r="E212" s="109">
        <v>446</v>
      </c>
      <c r="H212" s="109">
        <v>121</v>
      </c>
    </row>
    <row r="215" spans="2:9" ht="15.75" thickBot="1" x14ac:dyDescent="0.3">
      <c r="B215" s="173" t="s">
        <v>1240</v>
      </c>
      <c r="E215" s="173" t="s">
        <v>1241</v>
      </c>
      <c r="H215" s="173" t="s">
        <v>1242</v>
      </c>
    </row>
    <row r="216" spans="2:9" ht="15.75" thickBot="1" x14ac:dyDescent="0.3">
      <c r="B216" s="110" t="s">
        <v>1227</v>
      </c>
      <c r="C216" s="111" t="s">
        <v>1129</v>
      </c>
      <c r="E216" s="110" t="s">
        <v>1227</v>
      </c>
      <c r="F216" s="111" t="s">
        <v>1131</v>
      </c>
      <c r="H216" s="110" t="s">
        <v>1227</v>
      </c>
      <c r="I216" s="111" t="s">
        <v>1130</v>
      </c>
    </row>
    <row r="217" spans="2:9" ht="15.75" thickBot="1" x14ac:dyDescent="0.3">
      <c r="B217" s="110" t="s">
        <v>1229</v>
      </c>
      <c r="C217" s="111" t="s">
        <v>1230</v>
      </c>
      <c r="E217" s="110" t="s">
        <v>1229</v>
      </c>
      <c r="F217" s="111" t="s">
        <v>1230</v>
      </c>
      <c r="H217" s="110" t="s">
        <v>1229</v>
      </c>
      <c r="I217" s="111" t="s">
        <v>1230</v>
      </c>
    </row>
    <row r="218" spans="2:9" ht="15.75" thickBot="1" x14ac:dyDescent="0.3">
      <c r="B218" s="110" t="s">
        <v>1238</v>
      </c>
      <c r="C218" s="111" t="s">
        <v>1233</v>
      </c>
      <c r="E218" s="110" t="s">
        <v>1238</v>
      </c>
      <c r="F218" s="111" t="s">
        <v>1233</v>
      </c>
      <c r="H218" s="110" t="s">
        <v>1238</v>
      </c>
      <c r="I218" s="111" t="s">
        <v>1233</v>
      </c>
    </row>
    <row r="219" spans="2:9" ht="15.75" thickBot="1" x14ac:dyDescent="0.3"/>
    <row r="220" spans="2:9" x14ac:dyDescent="0.25">
      <c r="B220" s="108" t="s">
        <v>1228</v>
      </c>
      <c r="E220" s="108" t="s">
        <v>1228</v>
      </c>
      <c r="H220" s="108" t="s">
        <v>1228</v>
      </c>
    </row>
    <row r="221" spans="2:9" ht="15.75" thickBot="1" x14ac:dyDescent="0.3">
      <c r="B221" s="109">
        <v>62</v>
      </c>
      <c r="E221" s="109">
        <v>91</v>
      </c>
      <c r="H221" s="109">
        <v>169</v>
      </c>
    </row>
    <row r="226" spans="2:5" x14ac:dyDescent="0.25">
      <c r="B226" s="117" t="s">
        <v>1227</v>
      </c>
      <c r="C226" s="117" t="s">
        <v>1288</v>
      </c>
      <c r="E226" s="173"/>
    </row>
    <row r="228" spans="2:5" x14ac:dyDescent="0.25">
      <c r="B228" s="117" t="s">
        <v>1338</v>
      </c>
      <c r="C228" s="117" t="s">
        <v>1228</v>
      </c>
    </row>
    <row r="229" spans="2:5" x14ac:dyDescent="0.25">
      <c r="B229" s="155" t="s">
        <v>1287</v>
      </c>
      <c r="C229" s="176">
        <v>83</v>
      </c>
    </row>
    <row r="230" spans="2:5" x14ac:dyDescent="0.25">
      <c r="B230" s="155" t="s">
        <v>1368</v>
      </c>
      <c r="C230" s="176">
        <v>80</v>
      </c>
    </row>
    <row r="231" spans="2:5" x14ac:dyDescent="0.25">
      <c r="B231" s="155" t="s">
        <v>1340</v>
      </c>
      <c r="C231" s="176">
        <v>90</v>
      </c>
    </row>
    <row r="232" spans="2:5" x14ac:dyDescent="0.25">
      <c r="B232" s="155" t="s">
        <v>1371</v>
      </c>
      <c r="C232" s="176">
        <v>20</v>
      </c>
    </row>
    <row r="233" spans="2:5" x14ac:dyDescent="0.25">
      <c r="B233" s="155" t="s">
        <v>1337</v>
      </c>
      <c r="C233" s="176">
        <v>46</v>
      </c>
    </row>
    <row r="234" spans="2:5" x14ac:dyDescent="0.25">
      <c r="B234" s="155" t="s">
        <v>1286</v>
      </c>
      <c r="C234" s="176">
        <v>742</v>
      </c>
    </row>
    <row r="235" spans="2:5" x14ac:dyDescent="0.25">
      <c r="B235" s="155" t="s">
        <v>1342</v>
      </c>
      <c r="C235" s="176">
        <v>300</v>
      </c>
    </row>
    <row r="236" spans="2:5" x14ac:dyDescent="0.25">
      <c r="B236" s="155" t="s">
        <v>1369</v>
      </c>
      <c r="C236" s="176">
        <v>20</v>
      </c>
    </row>
    <row r="237" spans="2:5" x14ac:dyDescent="0.25">
      <c r="B237" s="155" t="s">
        <v>1132</v>
      </c>
      <c r="C237" s="176">
        <v>1381</v>
      </c>
    </row>
  </sheetData>
  <pageMargins left="0.7" right="0.7" top="0.75" bottom="0.75" header="0.3" footer="0.3"/>
  <pageSetup paperSize="9" orientation="portrait" r:id="rId64"/>
  <headerFooter>
    <oddHeader>&amp;L&amp;"Calibri"&amp;10&amp;K000000Official&amp;1#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324"/>
  <sheetViews>
    <sheetView zoomScale="85" zoomScaleNormal="85" workbookViewId="0">
      <pane ySplit="1" topLeftCell="A2" activePane="bottomLeft" state="frozen"/>
      <selection pane="bottomLeft" activeCell="A2" sqref="A2"/>
    </sheetView>
  </sheetViews>
  <sheetFormatPr defaultRowHeight="15" x14ac:dyDescent="0.25"/>
  <cols>
    <col min="1" max="1" width="16.5703125" bestFit="1" customWidth="1"/>
    <col min="2" max="2" width="15.28515625" customWidth="1"/>
    <col min="3" max="3" width="12.28515625" customWidth="1"/>
    <col min="4" max="7" width="13.7109375" style="138" customWidth="1"/>
    <col min="8" max="8" width="21.28515625" customWidth="1"/>
    <col min="9" max="9" width="23.5703125" style="4" customWidth="1"/>
    <col min="10" max="10" width="8" style="4" customWidth="1"/>
    <col min="11" max="11" width="46.7109375" customWidth="1"/>
    <col min="12" max="12" width="33.140625" style="112" customWidth="1"/>
    <col min="13" max="13" width="9.7109375" customWidth="1"/>
    <col min="14" max="21" width="9.140625" customWidth="1"/>
    <col min="22" max="22" width="11.28515625" customWidth="1"/>
    <col min="23" max="23" width="10.5703125" customWidth="1"/>
    <col min="24" max="30" width="10.42578125" customWidth="1"/>
    <col min="31" max="31" width="13" customWidth="1"/>
    <col min="32" max="40" width="11.85546875" customWidth="1"/>
    <col min="41" max="41" width="13.42578125" customWidth="1"/>
    <col min="42" max="42" width="8.7109375" style="4" customWidth="1"/>
    <col min="43" max="47" width="9.140625" style="116" customWidth="1"/>
    <col min="48" max="49" width="9.140625" style="4" customWidth="1"/>
    <col min="50" max="50" width="9.140625" style="201" customWidth="1"/>
  </cols>
  <sheetData>
    <row r="1" spans="1:50" s="1" customFormat="1" ht="39.950000000000003" customHeight="1" x14ac:dyDescent="0.25">
      <c r="A1" s="183" t="s">
        <v>1280</v>
      </c>
      <c r="B1" s="183" t="s">
        <v>1229</v>
      </c>
      <c r="C1" s="183" t="s">
        <v>1231</v>
      </c>
      <c r="D1" s="183" t="s">
        <v>1281</v>
      </c>
      <c r="E1" s="183" t="s">
        <v>1282</v>
      </c>
      <c r="F1" s="183" t="s">
        <v>1283</v>
      </c>
      <c r="G1" s="183" t="s">
        <v>1284</v>
      </c>
      <c r="H1" s="183" t="s">
        <v>1227</v>
      </c>
      <c r="I1" s="183" t="s">
        <v>1238</v>
      </c>
      <c r="J1" s="184" t="s">
        <v>1334</v>
      </c>
      <c r="K1" s="185" t="s">
        <v>0</v>
      </c>
      <c r="L1" s="186" t="s">
        <v>1</v>
      </c>
      <c r="M1" s="185" t="s">
        <v>2</v>
      </c>
      <c r="N1" s="185" t="s">
        <v>3</v>
      </c>
      <c r="O1" s="185" t="s">
        <v>4</v>
      </c>
      <c r="P1" s="185" t="s">
        <v>5</v>
      </c>
      <c r="Q1" s="185" t="s">
        <v>6</v>
      </c>
      <c r="R1" s="185" t="s">
        <v>7</v>
      </c>
      <c r="S1" s="185" t="s">
        <v>8</v>
      </c>
      <c r="T1" s="185" t="s">
        <v>9</v>
      </c>
      <c r="U1" s="185" t="s">
        <v>10</v>
      </c>
      <c r="V1" s="183" t="s">
        <v>1290</v>
      </c>
      <c r="W1" s="185" t="s">
        <v>11</v>
      </c>
      <c r="X1" s="185" t="s">
        <v>12</v>
      </c>
      <c r="Y1" s="185" t="s">
        <v>13</v>
      </c>
      <c r="Z1" s="185" t="s">
        <v>14</v>
      </c>
      <c r="AA1" s="185" t="s">
        <v>15</v>
      </c>
      <c r="AB1" s="185" t="s">
        <v>16</v>
      </c>
      <c r="AC1" s="185" t="s">
        <v>17</v>
      </c>
      <c r="AD1" s="185" t="s">
        <v>18</v>
      </c>
      <c r="AE1" s="185" t="s">
        <v>19</v>
      </c>
      <c r="AF1" s="183" t="s">
        <v>1291</v>
      </c>
      <c r="AG1" s="183" t="s">
        <v>1326</v>
      </c>
      <c r="AH1" s="183" t="s">
        <v>1327</v>
      </c>
      <c r="AI1" s="183" t="s">
        <v>1328</v>
      </c>
      <c r="AJ1" s="183" t="s">
        <v>1329</v>
      </c>
      <c r="AK1" s="183" t="s">
        <v>1330</v>
      </c>
      <c r="AL1" s="183" t="s">
        <v>1331</v>
      </c>
      <c r="AM1" s="177" t="s">
        <v>1332</v>
      </c>
      <c r="AN1" s="177" t="s">
        <v>1333</v>
      </c>
      <c r="AO1" s="187" t="s">
        <v>1292</v>
      </c>
      <c r="AP1" s="177" t="s">
        <v>1277</v>
      </c>
      <c r="AQ1" s="188" t="s">
        <v>1356</v>
      </c>
      <c r="AR1" s="189" t="s">
        <v>1357</v>
      </c>
      <c r="AS1" s="184" t="s">
        <v>1358</v>
      </c>
      <c r="AT1" s="184" t="s">
        <v>1359</v>
      </c>
      <c r="AU1" s="190" t="s">
        <v>1360</v>
      </c>
      <c r="AV1" s="126" t="s">
        <v>1350</v>
      </c>
      <c r="AW1" s="126" t="s">
        <v>1351</v>
      </c>
      <c r="AX1" s="126" t="s">
        <v>1352</v>
      </c>
    </row>
    <row r="2" spans="1:50" x14ac:dyDescent="0.25">
      <c r="A2" s="191" t="s">
        <v>22</v>
      </c>
      <c r="B2" s="191" t="s">
        <v>20</v>
      </c>
      <c r="C2" s="191"/>
      <c r="D2" s="157">
        <v>39539</v>
      </c>
      <c r="E2" s="157">
        <v>40634</v>
      </c>
      <c r="F2" s="157">
        <v>41138</v>
      </c>
      <c r="G2" s="170"/>
      <c r="H2" s="192" t="s">
        <v>1131</v>
      </c>
      <c r="I2" s="115" t="s">
        <v>1203</v>
      </c>
      <c r="J2" s="115"/>
      <c r="K2" s="191" t="s">
        <v>23</v>
      </c>
      <c r="L2" s="193" t="s">
        <v>24</v>
      </c>
      <c r="M2" s="191"/>
      <c r="N2" s="191"/>
      <c r="O2" s="191"/>
      <c r="P2" s="191"/>
      <c r="Q2" s="191">
        <v>1</v>
      </c>
      <c r="R2" s="191"/>
      <c r="S2" s="191"/>
      <c r="T2" s="191"/>
      <c r="U2" s="191"/>
      <c r="V2" s="191">
        <f t="shared" ref="V2:V30" si="0">SUM(N2:U2)</f>
        <v>1</v>
      </c>
      <c r="W2" s="191"/>
      <c r="X2" s="191">
        <v>1</v>
      </c>
      <c r="Y2" s="191"/>
      <c r="Z2" s="191"/>
      <c r="AA2" s="191">
        <v>2</v>
      </c>
      <c r="AB2" s="191"/>
      <c r="AC2" s="191"/>
      <c r="AD2" s="191"/>
      <c r="AE2" s="191"/>
      <c r="AF2" s="191">
        <f>SUM(X2:AD2)</f>
        <v>3</v>
      </c>
      <c r="AG2" s="191">
        <f t="shared" ref="AG2:AG60" si="1">X2-N2</f>
        <v>1</v>
      </c>
      <c r="AH2" s="191">
        <f t="shared" ref="AH2:AH60" si="2">Y2-O2</f>
        <v>0</v>
      </c>
      <c r="AI2" s="191">
        <f t="shared" ref="AI2:AI60" si="3">Z2-P2</f>
        <v>0</v>
      </c>
      <c r="AJ2" s="191">
        <f t="shared" ref="AJ2:AJ60" si="4">AA2-Q2</f>
        <v>1</v>
      </c>
      <c r="AK2" s="191">
        <f t="shared" ref="AK2:AK60" si="5">AB2-R2</f>
        <v>0</v>
      </c>
      <c r="AL2" s="191">
        <f t="shared" ref="AL2:AL60" si="6">AC2-S2</f>
        <v>0</v>
      </c>
      <c r="AM2" s="191">
        <f t="shared" ref="AM2:AM60" si="7">AD2-T2</f>
        <v>0</v>
      </c>
      <c r="AN2" s="191">
        <f t="shared" ref="AN2:AN60" si="8">0-U2</f>
        <v>0</v>
      </c>
      <c r="AO2" s="194">
        <f t="shared" ref="AO2:AO60" si="9">AF2-V2</f>
        <v>2</v>
      </c>
      <c r="AP2" s="165">
        <v>0</v>
      </c>
      <c r="AQ2" s="165">
        <f>AO2</f>
        <v>2</v>
      </c>
      <c r="AR2" s="140">
        <v>0</v>
      </c>
      <c r="AS2" s="140">
        <v>0</v>
      </c>
      <c r="AT2" s="140">
        <v>0</v>
      </c>
      <c r="AU2" s="164">
        <v>0</v>
      </c>
      <c r="AV2" s="178">
        <v>517856</v>
      </c>
      <c r="AW2" s="178">
        <v>172364</v>
      </c>
      <c r="AX2" s="200" t="s">
        <v>25</v>
      </c>
    </row>
    <row r="3" spans="1:50" x14ac:dyDescent="0.25">
      <c r="A3" s="191" t="s">
        <v>28</v>
      </c>
      <c r="B3" s="191" t="s">
        <v>20</v>
      </c>
      <c r="C3" s="191"/>
      <c r="D3" s="157">
        <v>40344</v>
      </c>
      <c r="E3" s="157">
        <v>41440</v>
      </c>
      <c r="F3" s="157">
        <v>41440</v>
      </c>
      <c r="G3" s="160">
        <v>43741</v>
      </c>
      <c r="H3" s="156" t="s">
        <v>1129</v>
      </c>
      <c r="I3" s="115" t="s">
        <v>1203</v>
      </c>
      <c r="J3" s="115"/>
      <c r="K3" s="191" t="s">
        <v>29</v>
      </c>
      <c r="L3" s="193" t="s">
        <v>30</v>
      </c>
      <c r="M3" s="191"/>
      <c r="N3" s="191"/>
      <c r="O3" s="191"/>
      <c r="P3" s="191"/>
      <c r="Q3" s="191"/>
      <c r="R3" s="191"/>
      <c r="S3" s="191"/>
      <c r="T3" s="191"/>
      <c r="U3" s="191"/>
      <c r="V3" s="191">
        <f t="shared" si="0"/>
        <v>0</v>
      </c>
      <c r="W3" s="191"/>
      <c r="X3" s="191"/>
      <c r="Y3" s="191"/>
      <c r="Z3" s="191">
        <v>1</v>
      </c>
      <c r="AA3" s="191"/>
      <c r="AB3" s="191"/>
      <c r="AC3" s="191"/>
      <c r="AD3" s="191"/>
      <c r="AE3" s="191"/>
      <c r="AF3" s="191">
        <f t="shared" ref="AF3:AF60" si="10">SUM(X3:AD3)</f>
        <v>1</v>
      </c>
      <c r="AG3" s="191">
        <f t="shared" si="1"/>
        <v>0</v>
      </c>
      <c r="AH3" s="191">
        <f t="shared" si="2"/>
        <v>0</v>
      </c>
      <c r="AI3" s="191">
        <f t="shared" si="3"/>
        <v>1</v>
      </c>
      <c r="AJ3" s="191">
        <f t="shared" si="4"/>
        <v>0</v>
      </c>
      <c r="AK3" s="191">
        <f t="shared" si="5"/>
        <v>0</v>
      </c>
      <c r="AL3" s="191">
        <f t="shared" si="6"/>
        <v>0</v>
      </c>
      <c r="AM3" s="191">
        <f t="shared" si="7"/>
        <v>0</v>
      </c>
      <c r="AN3" s="191">
        <f t="shared" si="8"/>
        <v>0</v>
      </c>
      <c r="AO3" s="194">
        <f t="shared" si="9"/>
        <v>1</v>
      </c>
      <c r="AP3" s="165">
        <f>AO3</f>
        <v>1</v>
      </c>
      <c r="AQ3" s="165">
        <v>0</v>
      </c>
      <c r="AR3" s="140">
        <v>0</v>
      </c>
      <c r="AS3" s="140">
        <v>0</v>
      </c>
      <c r="AT3" s="140">
        <v>0</v>
      </c>
      <c r="AU3" s="164">
        <v>0</v>
      </c>
      <c r="AV3" s="178">
        <v>515372</v>
      </c>
      <c r="AW3" s="178">
        <v>171266</v>
      </c>
      <c r="AX3" s="200" t="s">
        <v>31</v>
      </c>
    </row>
    <row r="4" spans="1:50" x14ac:dyDescent="0.25">
      <c r="A4" s="191" t="s">
        <v>33</v>
      </c>
      <c r="B4" s="191" t="s">
        <v>20</v>
      </c>
      <c r="C4" s="191"/>
      <c r="D4" s="157">
        <v>40998</v>
      </c>
      <c r="E4" s="157">
        <v>42093</v>
      </c>
      <c r="F4" s="157">
        <v>42077</v>
      </c>
      <c r="G4" s="160">
        <v>43861</v>
      </c>
      <c r="H4" s="156" t="s">
        <v>1129</v>
      </c>
      <c r="I4" s="115" t="s">
        <v>1203</v>
      </c>
      <c r="J4" s="115"/>
      <c r="K4" s="191" t="s">
        <v>34</v>
      </c>
      <c r="L4" s="193" t="s">
        <v>35</v>
      </c>
      <c r="M4" s="191"/>
      <c r="N4" s="191"/>
      <c r="O4" s="191"/>
      <c r="P4" s="191"/>
      <c r="Q4" s="191"/>
      <c r="R4" s="191"/>
      <c r="S4" s="191"/>
      <c r="T4" s="191"/>
      <c r="U4" s="191"/>
      <c r="V4" s="191">
        <f t="shared" si="0"/>
        <v>0</v>
      </c>
      <c r="W4" s="191"/>
      <c r="X4" s="191">
        <v>6</v>
      </c>
      <c r="Y4" s="191">
        <v>7</v>
      </c>
      <c r="Z4" s="191">
        <v>1</v>
      </c>
      <c r="AA4" s="191"/>
      <c r="AB4" s="191"/>
      <c r="AC4" s="191"/>
      <c r="AD4" s="191"/>
      <c r="AE4" s="191"/>
      <c r="AF4" s="191">
        <f t="shared" si="10"/>
        <v>14</v>
      </c>
      <c r="AG4" s="191">
        <f t="shared" si="1"/>
        <v>6</v>
      </c>
      <c r="AH4" s="191">
        <f t="shared" si="2"/>
        <v>7</v>
      </c>
      <c r="AI4" s="191">
        <f t="shared" si="3"/>
        <v>1</v>
      </c>
      <c r="AJ4" s="191">
        <f t="shared" si="4"/>
        <v>0</v>
      </c>
      <c r="AK4" s="191">
        <f t="shared" si="5"/>
        <v>0</v>
      </c>
      <c r="AL4" s="191">
        <f t="shared" si="6"/>
        <v>0</v>
      </c>
      <c r="AM4" s="191">
        <f t="shared" si="7"/>
        <v>0</v>
      </c>
      <c r="AN4" s="191">
        <f t="shared" si="8"/>
        <v>0</v>
      </c>
      <c r="AO4" s="194">
        <f t="shared" si="9"/>
        <v>14</v>
      </c>
      <c r="AP4" s="165">
        <f>AO4</f>
        <v>14</v>
      </c>
      <c r="AQ4" s="165">
        <v>0</v>
      </c>
      <c r="AR4" s="140">
        <v>14</v>
      </c>
      <c r="AS4" s="140">
        <v>0</v>
      </c>
      <c r="AT4" s="140">
        <v>0</v>
      </c>
      <c r="AU4" s="164">
        <v>0</v>
      </c>
      <c r="AV4" s="178">
        <v>516095</v>
      </c>
      <c r="AW4" s="178">
        <v>173690</v>
      </c>
      <c r="AX4" s="200" t="s">
        <v>36</v>
      </c>
    </row>
    <row r="5" spans="1:50" x14ac:dyDescent="0.25">
      <c r="A5" s="191" t="s">
        <v>33</v>
      </c>
      <c r="B5" s="191" t="s">
        <v>20</v>
      </c>
      <c r="C5" s="191"/>
      <c r="D5" s="157">
        <v>40998</v>
      </c>
      <c r="E5" s="157">
        <v>42093</v>
      </c>
      <c r="F5" s="157">
        <v>42077</v>
      </c>
      <c r="G5" s="170"/>
      <c r="H5" s="156" t="s">
        <v>1131</v>
      </c>
      <c r="I5" s="115" t="s">
        <v>1203</v>
      </c>
      <c r="J5" s="115"/>
      <c r="K5" s="191" t="s">
        <v>34</v>
      </c>
      <c r="L5" s="193" t="s">
        <v>35</v>
      </c>
      <c r="M5" s="191"/>
      <c r="N5" s="191"/>
      <c r="O5" s="191"/>
      <c r="P5" s="191"/>
      <c r="Q5" s="191"/>
      <c r="R5" s="191"/>
      <c r="S5" s="191"/>
      <c r="T5" s="191"/>
      <c r="U5" s="191"/>
      <c r="V5" s="191">
        <f t="shared" si="0"/>
        <v>0</v>
      </c>
      <c r="W5" s="191"/>
      <c r="X5" s="191">
        <v>24</v>
      </c>
      <c r="Y5" s="191">
        <v>76</v>
      </c>
      <c r="Z5" s="191">
        <v>7</v>
      </c>
      <c r="AA5" s="191"/>
      <c r="AB5" s="191"/>
      <c r="AC5" s="191"/>
      <c r="AD5" s="191"/>
      <c r="AE5" s="191"/>
      <c r="AF5" s="191">
        <f t="shared" si="10"/>
        <v>107</v>
      </c>
      <c r="AG5" s="191">
        <f t="shared" si="1"/>
        <v>24</v>
      </c>
      <c r="AH5" s="191">
        <f t="shared" si="2"/>
        <v>76</v>
      </c>
      <c r="AI5" s="191">
        <f t="shared" si="3"/>
        <v>7</v>
      </c>
      <c r="AJ5" s="191">
        <f t="shared" si="4"/>
        <v>0</v>
      </c>
      <c r="AK5" s="191">
        <f t="shared" si="5"/>
        <v>0</v>
      </c>
      <c r="AL5" s="191">
        <f t="shared" si="6"/>
        <v>0</v>
      </c>
      <c r="AM5" s="191">
        <f t="shared" si="7"/>
        <v>0</v>
      </c>
      <c r="AN5" s="191">
        <f t="shared" si="8"/>
        <v>0</v>
      </c>
      <c r="AO5" s="194">
        <f t="shared" si="9"/>
        <v>107</v>
      </c>
      <c r="AP5" s="165">
        <v>0</v>
      </c>
      <c r="AQ5" s="165">
        <v>0</v>
      </c>
      <c r="AR5" s="140">
        <f>$AO$5/2</f>
        <v>53.5</v>
      </c>
      <c r="AS5" s="140">
        <f>$AO$5/2</f>
        <v>53.5</v>
      </c>
      <c r="AT5" s="140">
        <v>0</v>
      </c>
      <c r="AU5" s="164">
        <v>0</v>
      </c>
      <c r="AV5" s="178">
        <v>516095</v>
      </c>
      <c r="AW5" s="178">
        <v>173690</v>
      </c>
      <c r="AX5" s="200" t="s">
        <v>36</v>
      </c>
    </row>
    <row r="6" spans="1:50" x14ac:dyDescent="0.25">
      <c r="A6" s="191" t="s">
        <v>37</v>
      </c>
      <c r="B6" s="191" t="s">
        <v>38</v>
      </c>
      <c r="C6" s="191"/>
      <c r="D6" s="157">
        <v>41162</v>
      </c>
      <c r="E6" s="157">
        <v>42257</v>
      </c>
      <c r="F6" s="157">
        <v>42256</v>
      </c>
      <c r="G6" s="157">
        <v>43908</v>
      </c>
      <c r="H6" s="156" t="s">
        <v>1129</v>
      </c>
      <c r="I6" s="115" t="s">
        <v>1203</v>
      </c>
      <c r="J6" s="115"/>
      <c r="K6" s="191" t="s">
        <v>39</v>
      </c>
      <c r="L6" s="193" t="s">
        <v>40</v>
      </c>
      <c r="M6" s="191"/>
      <c r="N6" s="191">
        <v>1</v>
      </c>
      <c r="O6" s="191"/>
      <c r="P6" s="191"/>
      <c r="Q6" s="191"/>
      <c r="R6" s="191"/>
      <c r="S6" s="191"/>
      <c r="T6" s="191"/>
      <c r="U6" s="191"/>
      <c r="V6" s="191">
        <f t="shared" si="0"/>
        <v>1</v>
      </c>
      <c r="W6" s="191"/>
      <c r="X6" s="191"/>
      <c r="Y6" s="191">
        <v>1</v>
      </c>
      <c r="Z6" s="191"/>
      <c r="AA6" s="191"/>
      <c r="AB6" s="191"/>
      <c r="AC6" s="191"/>
      <c r="AD6" s="191"/>
      <c r="AE6" s="191"/>
      <c r="AF6" s="191">
        <f t="shared" si="10"/>
        <v>1</v>
      </c>
      <c r="AG6" s="191">
        <f t="shared" si="1"/>
        <v>-1</v>
      </c>
      <c r="AH6" s="191">
        <f t="shared" si="2"/>
        <v>1</v>
      </c>
      <c r="AI6" s="191">
        <f t="shared" si="3"/>
        <v>0</v>
      </c>
      <c r="AJ6" s="191">
        <f t="shared" si="4"/>
        <v>0</v>
      </c>
      <c r="AK6" s="191">
        <f t="shared" si="5"/>
        <v>0</v>
      </c>
      <c r="AL6" s="191">
        <f t="shared" si="6"/>
        <v>0</v>
      </c>
      <c r="AM6" s="191">
        <f t="shared" si="7"/>
        <v>0</v>
      </c>
      <c r="AN6" s="191">
        <f t="shared" si="8"/>
        <v>0</v>
      </c>
      <c r="AO6" s="194">
        <f t="shared" si="9"/>
        <v>0</v>
      </c>
      <c r="AP6" s="165">
        <f>AO6</f>
        <v>0</v>
      </c>
      <c r="AQ6" s="165">
        <v>0</v>
      </c>
      <c r="AR6" s="140">
        <v>0</v>
      </c>
      <c r="AS6" s="140">
        <v>0</v>
      </c>
      <c r="AT6" s="140">
        <v>0</v>
      </c>
      <c r="AU6" s="164">
        <v>0</v>
      </c>
      <c r="AV6" s="178">
        <v>514998</v>
      </c>
      <c r="AW6" s="178">
        <v>172958</v>
      </c>
      <c r="AX6" s="200" t="s">
        <v>41</v>
      </c>
    </row>
    <row r="7" spans="1:50" x14ac:dyDescent="0.25">
      <c r="A7" s="191" t="s">
        <v>42</v>
      </c>
      <c r="B7" s="191" t="s">
        <v>38</v>
      </c>
      <c r="C7" s="191"/>
      <c r="D7" s="157">
        <v>41520</v>
      </c>
      <c r="E7" s="157">
        <v>42616</v>
      </c>
      <c r="F7" s="157">
        <v>42601</v>
      </c>
      <c r="G7" s="170"/>
      <c r="H7" s="195" t="s">
        <v>1131</v>
      </c>
      <c r="I7" s="115" t="s">
        <v>1203</v>
      </c>
      <c r="J7" s="115"/>
      <c r="K7" s="191" t="s">
        <v>43</v>
      </c>
      <c r="L7" s="193" t="s">
        <v>44</v>
      </c>
      <c r="M7" s="191"/>
      <c r="N7" s="191"/>
      <c r="O7" s="191"/>
      <c r="P7" s="191"/>
      <c r="Q7" s="191">
        <v>2</v>
      </c>
      <c r="R7" s="191"/>
      <c r="S7" s="191"/>
      <c r="T7" s="191"/>
      <c r="U7" s="191"/>
      <c r="V7" s="191">
        <f t="shared" si="0"/>
        <v>2</v>
      </c>
      <c r="W7" s="191"/>
      <c r="X7" s="191"/>
      <c r="Y7" s="191"/>
      <c r="Z7" s="191"/>
      <c r="AA7" s="191">
        <v>1</v>
      </c>
      <c r="AB7" s="191"/>
      <c r="AC7" s="191"/>
      <c r="AD7" s="191"/>
      <c r="AE7" s="191"/>
      <c r="AF7" s="191">
        <f t="shared" si="10"/>
        <v>1</v>
      </c>
      <c r="AG7" s="191">
        <f t="shared" si="1"/>
        <v>0</v>
      </c>
      <c r="AH7" s="191">
        <f t="shared" si="2"/>
        <v>0</v>
      </c>
      <c r="AI7" s="191">
        <f t="shared" si="3"/>
        <v>0</v>
      </c>
      <c r="AJ7" s="191">
        <f t="shared" si="4"/>
        <v>-1</v>
      </c>
      <c r="AK7" s="191">
        <f t="shared" si="5"/>
        <v>0</v>
      </c>
      <c r="AL7" s="191">
        <f t="shared" si="6"/>
        <v>0</v>
      </c>
      <c r="AM7" s="191">
        <f t="shared" si="7"/>
        <v>0</v>
      </c>
      <c r="AN7" s="191">
        <f t="shared" si="8"/>
        <v>0</v>
      </c>
      <c r="AO7" s="194">
        <f t="shared" si="9"/>
        <v>-1</v>
      </c>
      <c r="AP7" s="165">
        <v>0</v>
      </c>
      <c r="AQ7" s="165">
        <v>0</v>
      </c>
      <c r="AR7" s="140">
        <f>AO7</f>
        <v>-1</v>
      </c>
      <c r="AS7" s="140">
        <v>0</v>
      </c>
      <c r="AT7" s="140">
        <v>0</v>
      </c>
      <c r="AU7" s="164">
        <v>0</v>
      </c>
      <c r="AV7" s="178">
        <v>518397</v>
      </c>
      <c r="AW7" s="178">
        <v>173968</v>
      </c>
      <c r="AX7" s="200" t="s">
        <v>25</v>
      </c>
    </row>
    <row r="8" spans="1:50" x14ac:dyDescent="0.25">
      <c r="A8" s="191" t="s">
        <v>45</v>
      </c>
      <c r="B8" s="191" t="s">
        <v>46</v>
      </c>
      <c r="C8" s="191"/>
      <c r="D8" s="157">
        <v>41572</v>
      </c>
      <c r="E8" s="157">
        <v>42671</v>
      </c>
      <c r="F8" s="157">
        <v>42614</v>
      </c>
      <c r="G8" s="157">
        <v>43691</v>
      </c>
      <c r="H8" s="195" t="s">
        <v>1129</v>
      </c>
      <c r="I8" s="115" t="s">
        <v>1203</v>
      </c>
      <c r="J8" s="115"/>
      <c r="K8" s="191" t="s">
        <v>47</v>
      </c>
      <c r="L8" s="193" t="s">
        <v>48</v>
      </c>
      <c r="M8" s="191" t="s">
        <v>49</v>
      </c>
      <c r="N8" s="191">
        <v>1</v>
      </c>
      <c r="O8" s="191"/>
      <c r="P8" s="191">
        <v>1</v>
      </c>
      <c r="Q8" s="191"/>
      <c r="R8" s="191"/>
      <c r="S8" s="191"/>
      <c r="T8" s="191"/>
      <c r="U8" s="191"/>
      <c r="V8" s="191">
        <f t="shared" si="0"/>
        <v>2</v>
      </c>
      <c r="W8" s="191"/>
      <c r="X8" s="191"/>
      <c r="Y8" s="191"/>
      <c r="Z8" s="191"/>
      <c r="AA8" s="191">
        <v>1</v>
      </c>
      <c r="AB8" s="191"/>
      <c r="AC8" s="191"/>
      <c r="AD8" s="191"/>
      <c r="AE8" s="191"/>
      <c r="AF8" s="191">
        <f t="shared" si="10"/>
        <v>1</v>
      </c>
      <c r="AG8" s="191">
        <f t="shared" si="1"/>
        <v>-1</v>
      </c>
      <c r="AH8" s="191">
        <f t="shared" si="2"/>
        <v>0</v>
      </c>
      <c r="AI8" s="191">
        <f t="shared" si="3"/>
        <v>-1</v>
      </c>
      <c r="AJ8" s="191">
        <f t="shared" si="4"/>
        <v>1</v>
      </c>
      <c r="AK8" s="191">
        <f t="shared" si="5"/>
        <v>0</v>
      </c>
      <c r="AL8" s="191">
        <f t="shared" si="6"/>
        <v>0</v>
      </c>
      <c r="AM8" s="191">
        <f t="shared" si="7"/>
        <v>0</v>
      </c>
      <c r="AN8" s="191">
        <f t="shared" si="8"/>
        <v>0</v>
      </c>
      <c r="AO8" s="194">
        <f t="shared" si="9"/>
        <v>-1</v>
      </c>
      <c r="AP8" s="165">
        <f>AO8</f>
        <v>-1</v>
      </c>
      <c r="AQ8" s="165">
        <v>0</v>
      </c>
      <c r="AR8" s="140">
        <v>0</v>
      </c>
      <c r="AS8" s="140">
        <v>0</v>
      </c>
      <c r="AT8" s="140">
        <v>0</v>
      </c>
      <c r="AU8" s="164">
        <v>0</v>
      </c>
      <c r="AV8" s="178">
        <v>517063</v>
      </c>
      <c r="AW8" s="178">
        <v>170403</v>
      </c>
      <c r="AX8" s="200" t="s">
        <v>32</v>
      </c>
    </row>
    <row r="9" spans="1:50" x14ac:dyDescent="0.25">
      <c r="A9" s="191" t="s">
        <v>54</v>
      </c>
      <c r="B9" s="191" t="s">
        <v>46</v>
      </c>
      <c r="C9" s="191"/>
      <c r="D9" s="157">
        <v>41838</v>
      </c>
      <c r="E9" s="157">
        <v>43119</v>
      </c>
      <c r="F9" s="157">
        <v>43009</v>
      </c>
      <c r="G9" s="139"/>
      <c r="H9" s="195" t="s">
        <v>1131</v>
      </c>
      <c r="I9" s="115" t="s">
        <v>1203</v>
      </c>
      <c r="J9" s="115"/>
      <c r="K9" s="191" t="s">
        <v>55</v>
      </c>
      <c r="L9" s="193" t="s">
        <v>56</v>
      </c>
      <c r="M9" s="191"/>
      <c r="N9" s="191">
        <v>1</v>
      </c>
      <c r="O9" s="191">
        <v>1</v>
      </c>
      <c r="P9" s="191">
        <v>1</v>
      </c>
      <c r="Q9" s="191"/>
      <c r="R9" s="191"/>
      <c r="S9" s="191"/>
      <c r="T9" s="191"/>
      <c r="U9" s="191"/>
      <c r="V9" s="191">
        <f t="shared" si="0"/>
        <v>3</v>
      </c>
      <c r="W9" s="191"/>
      <c r="X9" s="191"/>
      <c r="Y9" s="191"/>
      <c r="Z9" s="191"/>
      <c r="AA9" s="191">
        <v>1</v>
      </c>
      <c r="AB9" s="191"/>
      <c r="AC9" s="191"/>
      <c r="AD9" s="191"/>
      <c r="AE9" s="191"/>
      <c r="AF9" s="191">
        <f t="shared" si="10"/>
        <v>1</v>
      </c>
      <c r="AG9" s="191">
        <f t="shared" si="1"/>
        <v>-1</v>
      </c>
      <c r="AH9" s="191">
        <f t="shared" si="2"/>
        <v>-1</v>
      </c>
      <c r="AI9" s="191">
        <f t="shared" si="3"/>
        <v>-1</v>
      </c>
      <c r="AJ9" s="191">
        <f t="shared" si="4"/>
        <v>1</v>
      </c>
      <c r="AK9" s="191">
        <f t="shared" si="5"/>
        <v>0</v>
      </c>
      <c r="AL9" s="191">
        <f t="shared" si="6"/>
        <v>0</v>
      </c>
      <c r="AM9" s="191">
        <f t="shared" si="7"/>
        <v>0</v>
      </c>
      <c r="AN9" s="191">
        <f t="shared" si="8"/>
        <v>0</v>
      </c>
      <c r="AO9" s="194">
        <f t="shared" si="9"/>
        <v>-2</v>
      </c>
      <c r="AP9" s="165">
        <v>0</v>
      </c>
      <c r="AQ9" s="165">
        <f>AO9</f>
        <v>-2</v>
      </c>
      <c r="AR9" s="140">
        <v>0</v>
      </c>
      <c r="AS9" s="140">
        <v>0</v>
      </c>
      <c r="AT9" s="140">
        <v>0</v>
      </c>
      <c r="AU9" s="164">
        <v>0</v>
      </c>
      <c r="AV9" s="178">
        <v>520243</v>
      </c>
      <c r="AW9" s="178">
        <v>175216</v>
      </c>
      <c r="AX9" s="200" t="s">
        <v>53</v>
      </c>
    </row>
    <row r="10" spans="1:50" x14ac:dyDescent="0.25">
      <c r="A10" s="191" t="s">
        <v>57</v>
      </c>
      <c r="B10" s="191" t="s">
        <v>58</v>
      </c>
      <c r="C10" s="191"/>
      <c r="D10" s="157">
        <v>42089</v>
      </c>
      <c r="E10" s="157">
        <v>43186</v>
      </c>
      <c r="F10" s="157">
        <v>42522</v>
      </c>
      <c r="G10" s="170"/>
      <c r="H10" s="195" t="s">
        <v>1131</v>
      </c>
      <c r="I10" s="115" t="s">
        <v>1203</v>
      </c>
      <c r="J10" s="115"/>
      <c r="K10" s="191" t="s">
        <v>59</v>
      </c>
      <c r="L10" s="193" t="s">
        <v>60</v>
      </c>
      <c r="M10" s="191"/>
      <c r="N10" s="191"/>
      <c r="O10" s="191">
        <v>1</v>
      </c>
      <c r="P10" s="191"/>
      <c r="Q10" s="191"/>
      <c r="R10" s="191"/>
      <c r="S10" s="191"/>
      <c r="T10" s="191"/>
      <c r="U10" s="191"/>
      <c r="V10" s="191">
        <f t="shared" si="0"/>
        <v>1</v>
      </c>
      <c r="W10" s="191"/>
      <c r="X10" s="191">
        <v>4</v>
      </c>
      <c r="Y10" s="191"/>
      <c r="Z10" s="191"/>
      <c r="AA10" s="191"/>
      <c r="AB10" s="191"/>
      <c r="AC10" s="191"/>
      <c r="AD10" s="191"/>
      <c r="AE10" s="191"/>
      <c r="AF10" s="191">
        <f t="shared" si="10"/>
        <v>4</v>
      </c>
      <c r="AG10" s="191">
        <f t="shared" si="1"/>
        <v>4</v>
      </c>
      <c r="AH10" s="191">
        <f t="shared" si="2"/>
        <v>-1</v>
      </c>
      <c r="AI10" s="191">
        <f t="shared" si="3"/>
        <v>0</v>
      </c>
      <c r="AJ10" s="191">
        <f t="shared" si="4"/>
        <v>0</v>
      </c>
      <c r="AK10" s="191">
        <f t="shared" si="5"/>
        <v>0</v>
      </c>
      <c r="AL10" s="191">
        <f t="shared" si="6"/>
        <v>0</v>
      </c>
      <c r="AM10" s="191">
        <f t="shared" si="7"/>
        <v>0</v>
      </c>
      <c r="AN10" s="191">
        <f t="shared" si="8"/>
        <v>0</v>
      </c>
      <c r="AO10" s="194">
        <f t="shared" si="9"/>
        <v>3</v>
      </c>
      <c r="AP10" s="165">
        <v>0</v>
      </c>
      <c r="AQ10" s="165">
        <f>AO10</f>
        <v>3</v>
      </c>
      <c r="AR10" s="140">
        <v>0</v>
      </c>
      <c r="AS10" s="140">
        <v>0</v>
      </c>
      <c r="AT10" s="140">
        <v>0</v>
      </c>
      <c r="AU10" s="164">
        <v>0</v>
      </c>
      <c r="AV10" s="178">
        <v>513482</v>
      </c>
      <c r="AW10" s="178">
        <v>173963</v>
      </c>
      <c r="AX10" s="200" t="s">
        <v>61</v>
      </c>
    </row>
    <row r="11" spans="1:50" x14ac:dyDescent="0.25">
      <c r="A11" s="191" t="s">
        <v>63</v>
      </c>
      <c r="B11" s="191" t="s">
        <v>38</v>
      </c>
      <c r="C11" s="191" t="s">
        <v>1234</v>
      </c>
      <c r="D11" s="157">
        <v>42236</v>
      </c>
      <c r="E11" s="157">
        <v>43066</v>
      </c>
      <c r="F11" s="157">
        <v>42916</v>
      </c>
      <c r="G11" s="170"/>
      <c r="H11" s="195" t="s">
        <v>1131</v>
      </c>
      <c r="I11" s="115" t="s">
        <v>1203</v>
      </c>
      <c r="J11" s="115"/>
      <c r="K11" s="191" t="s">
        <v>64</v>
      </c>
      <c r="L11" s="193" t="s">
        <v>65</v>
      </c>
      <c r="M11" s="191" t="s">
        <v>66</v>
      </c>
      <c r="N11" s="191"/>
      <c r="O11" s="191"/>
      <c r="P11" s="191"/>
      <c r="Q11" s="191"/>
      <c r="R11" s="191"/>
      <c r="S11" s="191"/>
      <c r="T11" s="191"/>
      <c r="U11" s="191"/>
      <c r="V11" s="191">
        <f t="shared" si="0"/>
        <v>0</v>
      </c>
      <c r="W11" s="191"/>
      <c r="X11" s="191">
        <v>1</v>
      </c>
      <c r="Y11" s="191">
        <v>5</v>
      </c>
      <c r="Z11" s="191"/>
      <c r="AA11" s="191"/>
      <c r="AB11" s="191"/>
      <c r="AC11" s="191"/>
      <c r="AD11" s="191"/>
      <c r="AE11" s="191"/>
      <c r="AF11" s="191">
        <f t="shared" si="10"/>
        <v>6</v>
      </c>
      <c r="AG11" s="191">
        <f t="shared" si="1"/>
        <v>1</v>
      </c>
      <c r="AH11" s="191">
        <f t="shared" si="2"/>
        <v>5</v>
      </c>
      <c r="AI11" s="191">
        <f t="shared" si="3"/>
        <v>0</v>
      </c>
      <c r="AJ11" s="191">
        <f t="shared" si="4"/>
        <v>0</v>
      </c>
      <c r="AK11" s="191">
        <f t="shared" si="5"/>
        <v>0</v>
      </c>
      <c r="AL11" s="191">
        <f t="shared" si="6"/>
        <v>0</v>
      </c>
      <c r="AM11" s="191">
        <f t="shared" si="7"/>
        <v>0</v>
      </c>
      <c r="AN11" s="191">
        <f t="shared" si="8"/>
        <v>0</v>
      </c>
      <c r="AO11" s="194">
        <f t="shared" si="9"/>
        <v>6</v>
      </c>
      <c r="AP11" s="165">
        <v>0</v>
      </c>
      <c r="AQ11" s="165">
        <f>AO11</f>
        <v>6</v>
      </c>
      <c r="AR11" s="140">
        <v>0</v>
      </c>
      <c r="AS11" s="140">
        <v>0</v>
      </c>
      <c r="AT11" s="140">
        <v>0</v>
      </c>
      <c r="AU11" s="164">
        <v>0</v>
      </c>
      <c r="AV11" s="178">
        <v>515206</v>
      </c>
      <c r="AW11" s="178">
        <v>173341</v>
      </c>
      <c r="AX11" s="200" t="s">
        <v>21</v>
      </c>
    </row>
    <row r="12" spans="1:50" x14ac:dyDescent="0.25">
      <c r="A12" s="191" t="s">
        <v>67</v>
      </c>
      <c r="B12" s="191" t="s">
        <v>38</v>
      </c>
      <c r="C12" s="191"/>
      <c r="D12" s="157">
        <v>42111</v>
      </c>
      <c r="E12" s="157">
        <v>43210</v>
      </c>
      <c r="F12" s="157">
        <v>43194</v>
      </c>
      <c r="G12" s="170"/>
      <c r="H12" s="195" t="s">
        <v>1131</v>
      </c>
      <c r="I12" s="115" t="s">
        <v>1203</v>
      </c>
      <c r="J12" s="115"/>
      <c r="K12" s="191" t="s">
        <v>68</v>
      </c>
      <c r="L12" s="193" t="s">
        <v>69</v>
      </c>
      <c r="M12" s="191"/>
      <c r="N12" s="191">
        <v>1</v>
      </c>
      <c r="O12" s="191"/>
      <c r="P12" s="191"/>
      <c r="Q12" s="191"/>
      <c r="R12" s="191"/>
      <c r="S12" s="191"/>
      <c r="T12" s="191"/>
      <c r="U12" s="191"/>
      <c r="V12" s="191">
        <f t="shared" si="0"/>
        <v>1</v>
      </c>
      <c r="W12" s="191"/>
      <c r="X12" s="191">
        <v>2</v>
      </c>
      <c r="Y12" s="191">
        <v>4</v>
      </c>
      <c r="Z12" s="191"/>
      <c r="AA12" s="191"/>
      <c r="AB12" s="191"/>
      <c r="AC12" s="191"/>
      <c r="AD12" s="191"/>
      <c r="AE12" s="191"/>
      <c r="AF12" s="191">
        <f t="shared" si="10"/>
        <v>6</v>
      </c>
      <c r="AG12" s="191">
        <f t="shared" si="1"/>
        <v>1</v>
      </c>
      <c r="AH12" s="191">
        <f t="shared" si="2"/>
        <v>4</v>
      </c>
      <c r="AI12" s="191">
        <f t="shared" si="3"/>
        <v>0</v>
      </c>
      <c r="AJ12" s="191">
        <f t="shared" si="4"/>
        <v>0</v>
      </c>
      <c r="AK12" s="191">
        <f t="shared" si="5"/>
        <v>0</v>
      </c>
      <c r="AL12" s="191">
        <f t="shared" si="6"/>
        <v>0</v>
      </c>
      <c r="AM12" s="191">
        <f t="shared" si="7"/>
        <v>0</v>
      </c>
      <c r="AN12" s="191">
        <f t="shared" si="8"/>
        <v>0</v>
      </c>
      <c r="AO12" s="194">
        <f t="shared" si="9"/>
        <v>5</v>
      </c>
      <c r="AP12" s="165">
        <v>0</v>
      </c>
      <c r="AQ12" s="165">
        <f>AO12</f>
        <v>5</v>
      </c>
      <c r="AR12" s="140">
        <v>0</v>
      </c>
      <c r="AS12" s="140">
        <v>0</v>
      </c>
      <c r="AT12" s="140">
        <v>0</v>
      </c>
      <c r="AU12" s="164">
        <v>0</v>
      </c>
      <c r="AV12" s="178">
        <v>515537</v>
      </c>
      <c r="AW12" s="178">
        <v>170973</v>
      </c>
      <c r="AX12" s="200" t="s">
        <v>31</v>
      </c>
    </row>
    <row r="13" spans="1:50" x14ac:dyDescent="0.25">
      <c r="A13" s="191" t="s">
        <v>70</v>
      </c>
      <c r="B13" s="191" t="s">
        <v>58</v>
      </c>
      <c r="C13" s="191"/>
      <c r="D13" s="157">
        <v>42124</v>
      </c>
      <c r="E13" s="157">
        <v>43220</v>
      </c>
      <c r="F13" s="157">
        <v>42552</v>
      </c>
      <c r="G13" s="170"/>
      <c r="H13" s="195" t="s">
        <v>1131</v>
      </c>
      <c r="I13" s="115" t="s">
        <v>1203</v>
      </c>
      <c r="J13" s="115"/>
      <c r="K13" s="191" t="s">
        <v>71</v>
      </c>
      <c r="L13" s="193" t="s">
        <v>72</v>
      </c>
      <c r="M13" s="191"/>
      <c r="N13" s="191"/>
      <c r="O13" s="191"/>
      <c r="P13" s="191"/>
      <c r="Q13" s="191"/>
      <c r="R13" s="191"/>
      <c r="S13" s="191"/>
      <c r="T13" s="191"/>
      <c r="U13" s="191"/>
      <c r="V13" s="191">
        <f t="shared" si="0"/>
        <v>0</v>
      </c>
      <c r="W13" s="191"/>
      <c r="X13" s="191"/>
      <c r="Y13" s="191">
        <v>5</v>
      </c>
      <c r="Z13" s="191">
        <v>3</v>
      </c>
      <c r="AA13" s="191"/>
      <c r="AB13" s="191"/>
      <c r="AC13" s="191"/>
      <c r="AD13" s="191"/>
      <c r="AE13" s="191"/>
      <c r="AF13" s="191">
        <f t="shared" si="10"/>
        <v>8</v>
      </c>
      <c r="AG13" s="191">
        <f t="shared" si="1"/>
        <v>0</v>
      </c>
      <c r="AH13" s="191">
        <f t="shared" si="2"/>
        <v>5</v>
      </c>
      <c r="AI13" s="191">
        <f t="shared" si="3"/>
        <v>3</v>
      </c>
      <c r="AJ13" s="191">
        <f t="shared" si="4"/>
        <v>0</v>
      </c>
      <c r="AK13" s="191">
        <f t="shared" si="5"/>
        <v>0</v>
      </c>
      <c r="AL13" s="191">
        <f t="shared" si="6"/>
        <v>0</v>
      </c>
      <c r="AM13" s="191">
        <f t="shared" si="7"/>
        <v>0</v>
      </c>
      <c r="AN13" s="191">
        <f t="shared" si="8"/>
        <v>0</v>
      </c>
      <c r="AO13" s="194">
        <f t="shared" si="9"/>
        <v>8</v>
      </c>
      <c r="AP13" s="165">
        <f>AO13</f>
        <v>8</v>
      </c>
      <c r="AQ13" s="165">
        <f>AO13</f>
        <v>8</v>
      </c>
      <c r="AR13" s="140">
        <v>0</v>
      </c>
      <c r="AS13" s="140">
        <v>0</v>
      </c>
      <c r="AT13" s="140">
        <v>0</v>
      </c>
      <c r="AU13" s="164">
        <v>0</v>
      </c>
      <c r="AV13" s="178">
        <v>517917</v>
      </c>
      <c r="AW13" s="178">
        <v>175196</v>
      </c>
      <c r="AX13" s="200" t="s">
        <v>73</v>
      </c>
    </row>
    <row r="14" spans="1:50" x14ac:dyDescent="0.25">
      <c r="A14" s="191" t="s">
        <v>74</v>
      </c>
      <c r="B14" s="191" t="s">
        <v>20</v>
      </c>
      <c r="C14" s="191"/>
      <c r="D14" s="157">
        <v>42139</v>
      </c>
      <c r="E14" s="157">
        <v>43542</v>
      </c>
      <c r="F14" s="157">
        <v>42839</v>
      </c>
      <c r="G14" s="157">
        <v>43921</v>
      </c>
      <c r="H14" s="156" t="s">
        <v>1129</v>
      </c>
      <c r="I14" s="115" t="s">
        <v>1203</v>
      </c>
      <c r="J14" s="115"/>
      <c r="K14" s="191" t="s">
        <v>75</v>
      </c>
      <c r="L14" s="193" t="s">
        <v>76</v>
      </c>
      <c r="M14" s="191"/>
      <c r="N14" s="191"/>
      <c r="O14" s="191"/>
      <c r="P14" s="191"/>
      <c r="Q14" s="191"/>
      <c r="R14" s="191"/>
      <c r="S14" s="191"/>
      <c r="T14" s="191"/>
      <c r="U14" s="191"/>
      <c r="V14" s="191">
        <f t="shared" si="0"/>
        <v>0</v>
      </c>
      <c r="W14" s="191"/>
      <c r="X14" s="191"/>
      <c r="Y14" s="191"/>
      <c r="Z14" s="191"/>
      <c r="AA14" s="191">
        <v>4</v>
      </c>
      <c r="AB14" s="191"/>
      <c r="AC14" s="191"/>
      <c r="AD14" s="191"/>
      <c r="AE14" s="191"/>
      <c r="AF14" s="191">
        <f t="shared" si="10"/>
        <v>4</v>
      </c>
      <c r="AG14" s="191">
        <f t="shared" si="1"/>
        <v>0</v>
      </c>
      <c r="AH14" s="191">
        <f t="shared" si="2"/>
        <v>0</v>
      </c>
      <c r="AI14" s="191">
        <f t="shared" si="3"/>
        <v>0</v>
      </c>
      <c r="AJ14" s="191">
        <f t="shared" si="4"/>
        <v>4</v>
      </c>
      <c r="AK14" s="191">
        <f t="shared" si="5"/>
        <v>0</v>
      </c>
      <c r="AL14" s="191">
        <f t="shared" si="6"/>
        <v>0</v>
      </c>
      <c r="AM14" s="191">
        <f t="shared" si="7"/>
        <v>0</v>
      </c>
      <c r="AN14" s="191">
        <f t="shared" si="8"/>
        <v>0</v>
      </c>
      <c r="AO14" s="194">
        <f t="shared" si="9"/>
        <v>4</v>
      </c>
      <c r="AP14" s="165">
        <f>AO14</f>
        <v>4</v>
      </c>
      <c r="AQ14" s="165">
        <v>0</v>
      </c>
      <c r="AR14" s="140">
        <v>0</v>
      </c>
      <c r="AS14" s="140">
        <v>0</v>
      </c>
      <c r="AT14" s="140">
        <v>0</v>
      </c>
      <c r="AU14" s="164">
        <v>0</v>
      </c>
      <c r="AV14" s="178">
        <v>518627</v>
      </c>
      <c r="AW14" s="178">
        <v>175012</v>
      </c>
      <c r="AX14" s="200" t="s">
        <v>73</v>
      </c>
    </row>
    <row r="15" spans="1:50" x14ac:dyDescent="0.25">
      <c r="A15" s="191" t="s">
        <v>77</v>
      </c>
      <c r="B15" s="191" t="s">
        <v>38</v>
      </c>
      <c r="C15" s="191" t="s">
        <v>1234</v>
      </c>
      <c r="D15" s="157">
        <v>42009</v>
      </c>
      <c r="E15" s="157">
        <v>44033</v>
      </c>
      <c r="F15" s="157">
        <v>43132</v>
      </c>
      <c r="G15" s="160">
        <v>43749</v>
      </c>
      <c r="H15" s="156" t="s">
        <v>1129</v>
      </c>
      <c r="I15" s="115" t="s">
        <v>1203</v>
      </c>
      <c r="J15" s="115"/>
      <c r="K15" s="191" t="s">
        <v>78</v>
      </c>
      <c r="L15" s="193" t="s">
        <v>79</v>
      </c>
      <c r="M15" s="191" t="s">
        <v>80</v>
      </c>
      <c r="N15" s="191"/>
      <c r="O15" s="191"/>
      <c r="P15" s="191"/>
      <c r="Q15" s="191"/>
      <c r="R15" s="191"/>
      <c r="S15" s="191"/>
      <c r="T15" s="191"/>
      <c r="U15" s="191"/>
      <c r="V15" s="191">
        <f t="shared" si="0"/>
        <v>0</v>
      </c>
      <c r="W15" s="191"/>
      <c r="X15" s="191">
        <v>6</v>
      </c>
      <c r="Y15" s="191"/>
      <c r="Z15" s="191"/>
      <c r="AA15" s="191"/>
      <c r="AB15" s="191"/>
      <c r="AC15" s="191"/>
      <c r="AD15" s="191"/>
      <c r="AE15" s="191"/>
      <c r="AF15" s="191">
        <f t="shared" si="10"/>
        <v>6</v>
      </c>
      <c r="AG15" s="191">
        <f t="shared" si="1"/>
        <v>6</v>
      </c>
      <c r="AH15" s="191">
        <f t="shared" si="2"/>
        <v>0</v>
      </c>
      <c r="AI15" s="191">
        <f t="shared" si="3"/>
        <v>0</v>
      </c>
      <c r="AJ15" s="191">
        <f t="shared" si="4"/>
        <v>0</v>
      </c>
      <c r="AK15" s="191">
        <f t="shared" si="5"/>
        <v>0</v>
      </c>
      <c r="AL15" s="191">
        <f t="shared" si="6"/>
        <v>0</v>
      </c>
      <c r="AM15" s="191">
        <f t="shared" si="7"/>
        <v>0</v>
      </c>
      <c r="AN15" s="191">
        <f t="shared" si="8"/>
        <v>0</v>
      </c>
      <c r="AO15" s="194">
        <f t="shared" si="9"/>
        <v>6</v>
      </c>
      <c r="AP15" s="165">
        <f>AO15</f>
        <v>6</v>
      </c>
      <c r="AQ15" s="165">
        <v>0</v>
      </c>
      <c r="AR15" s="140">
        <v>0</v>
      </c>
      <c r="AS15" s="140">
        <v>0</v>
      </c>
      <c r="AT15" s="140">
        <v>0</v>
      </c>
      <c r="AU15" s="164">
        <v>0</v>
      </c>
      <c r="AV15" s="178">
        <v>515764</v>
      </c>
      <c r="AW15" s="178">
        <v>173105</v>
      </c>
      <c r="AX15" s="200" t="s">
        <v>21</v>
      </c>
    </row>
    <row r="16" spans="1:50" x14ac:dyDescent="0.25">
      <c r="A16" s="191" t="s">
        <v>82</v>
      </c>
      <c r="B16" s="191" t="s">
        <v>20</v>
      </c>
      <c r="C16" s="191"/>
      <c r="D16" s="157">
        <v>42215</v>
      </c>
      <c r="E16" s="157">
        <v>43311</v>
      </c>
      <c r="F16" s="157">
        <v>43276</v>
      </c>
      <c r="G16" s="157">
        <v>43880</v>
      </c>
      <c r="H16" s="156" t="s">
        <v>1129</v>
      </c>
      <c r="I16" s="115" t="s">
        <v>1203</v>
      </c>
      <c r="J16" s="115"/>
      <c r="K16" s="191" t="s">
        <v>83</v>
      </c>
      <c r="L16" s="193" t="s">
        <v>84</v>
      </c>
      <c r="M16" s="191" t="s">
        <v>85</v>
      </c>
      <c r="N16" s="191"/>
      <c r="O16" s="191"/>
      <c r="P16" s="191"/>
      <c r="Q16" s="191"/>
      <c r="R16" s="191"/>
      <c r="S16" s="191"/>
      <c r="T16" s="191"/>
      <c r="U16" s="191"/>
      <c r="V16" s="191">
        <f t="shared" si="0"/>
        <v>0</v>
      </c>
      <c r="W16" s="191"/>
      <c r="X16" s="191">
        <v>2</v>
      </c>
      <c r="Y16" s="191">
        <v>6</v>
      </c>
      <c r="Z16" s="191"/>
      <c r="AA16" s="191"/>
      <c r="AB16" s="191"/>
      <c r="AC16" s="191"/>
      <c r="AD16" s="191"/>
      <c r="AE16" s="191"/>
      <c r="AF16" s="191">
        <f t="shared" si="10"/>
        <v>8</v>
      </c>
      <c r="AG16" s="191">
        <f t="shared" si="1"/>
        <v>2</v>
      </c>
      <c r="AH16" s="191">
        <f t="shared" si="2"/>
        <v>6</v>
      </c>
      <c r="AI16" s="191">
        <f t="shared" si="3"/>
        <v>0</v>
      </c>
      <c r="AJ16" s="191">
        <f t="shared" si="4"/>
        <v>0</v>
      </c>
      <c r="AK16" s="191">
        <f t="shared" si="5"/>
        <v>0</v>
      </c>
      <c r="AL16" s="191">
        <f t="shared" si="6"/>
        <v>0</v>
      </c>
      <c r="AM16" s="191">
        <f t="shared" si="7"/>
        <v>0</v>
      </c>
      <c r="AN16" s="191">
        <f t="shared" si="8"/>
        <v>0</v>
      </c>
      <c r="AO16" s="194">
        <f t="shared" si="9"/>
        <v>8</v>
      </c>
      <c r="AP16" s="165">
        <f>AO16</f>
        <v>8</v>
      </c>
      <c r="AQ16" s="165">
        <v>0</v>
      </c>
      <c r="AR16" s="140">
        <v>0</v>
      </c>
      <c r="AS16" s="140">
        <v>0</v>
      </c>
      <c r="AT16" s="140">
        <v>0</v>
      </c>
      <c r="AU16" s="164">
        <v>0</v>
      </c>
      <c r="AV16" s="178">
        <v>521414</v>
      </c>
      <c r="AW16" s="178">
        <v>175749</v>
      </c>
      <c r="AX16" s="200" t="s">
        <v>86</v>
      </c>
    </row>
    <row r="17" spans="1:50" x14ac:dyDescent="0.25">
      <c r="A17" s="191" t="s">
        <v>88</v>
      </c>
      <c r="B17" s="191" t="s">
        <v>58</v>
      </c>
      <c r="C17" s="191"/>
      <c r="D17" s="157">
        <v>42685</v>
      </c>
      <c r="E17" s="157">
        <v>43780</v>
      </c>
      <c r="F17" s="157">
        <v>43114</v>
      </c>
      <c r="G17" s="157">
        <v>43789</v>
      </c>
      <c r="H17" s="156" t="s">
        <v>1129</v>
      </c>
      <c r="I17" s="115" t="s">
        <v>1203</v>
      </c>
      <c r="J17" s="115"/>
      <c r="K17" s="191" t="s">
        <v>89</v>
      </c>
      <c r="L17" s="193" t="s">
        <v>90</v>
      </c>
      <c r="M17" s="191"/>
      <c r="N17" s="191"/>
      <c r="O17" s="191"/>
      <c r="P17" s="191"/>
      <c r="Q17" s="191">
        <v>1</v>
      </c>
      <c r="R17" s="191"/>
      <c r="S17" s="191"/>
      <c r="T17" s="191"/>
      <c r="U17" s="191"/>
      <c r="V17" s="191">
        <f t="shared" si="0"/>
        <v>1</v>
      </c>
      <c r="W17" s="191"/>
      <c r="X17" s="191">
        <v>1</v>
      </c>
      <c r="Y17" s="191">
        <v>2</v>
      </c>
      <c r="Z17" s="191"/>
      <c r="AA17" s="191"/>
      <c r="AB17" s="191"/>
      <c r="AC17" s="191"/>
      <c r="AD17" s="191"/>
      <c r="AE17" s="191"/>
      <c r="AF17" s="191">
        <f t="shared" si="10"/>
        <v>3</v>
      </c>
      <c r="AG17" s="191">
        <f t="shared" si="1"/>
        <v>1</v>
      </c>
      <c r="AH17" s="191">
        <f t="shared" si="2"/>
        <v>2</v>
      </c>
      <c r="AI17" s="191">
        <f t="shared" si="3"/>
        <v>0</v>
      </c>
      <c r="AJ17" s="191">
        <f t="shared" si="4"/>
        <v>-1</v>
      </c>
      <c r="AK17" s="191">
        <f t="shared" si="5"/>
        <v>0</v>
      </c>
      <c r="AL17" s="191">
        <f t="shared" si="6"/>
        <v>0</v>
      </c>
      <c r="AM17" s="191">
        <f t="shared" si="7"/>
        <v>0</v>
      </c>
      <c r="AN17" s="191">
        <f t="shared" si="8"/>
        <v>0</v>
      </c>
      <c r="AO17" s="194">
        <f t="shared" si="9"/>
        <v>2</v>
      </c>
      <c r="AP17" s="165">
        <f>AO17</f>
        <v>2</v>
      </c>
      <c r="AQ17" s="165">
        <v>0</v>
      </c>
      <c r="AR17" s="140">
        <v>0</v>
      </c>
      <c r="AS17" s="140">
        <v>0</v>
      </c>
      <c r="AT17" s="140">
        <v>0</v>
      </c>
      <c r="AU17" s="164">
        <v>0</v>
      </c>
      <c r="AV17" s="178">
        <v>520471</v>
      </c>
      <c r="AW17" s="178">
        <v>175586</v>
      </c>
      <c r="AX17" s="200" t="s">
        <v>53</v>
      </c>
    </row>
    <row r="18" spans="1:50" ht="15" customHeight="1" x14ac:dyDescent="0.25">
      <c r="A18" s="191" t="s">
        <v>91</v>
      </c>
      <c r="B18" s="191" t="s">
        <v>20</v>
      </c>
      <c r="C18" s="191"/>
      <c r="D18" s="157">
        <v>42565</v>
      </c>
      <c r="E18" s="157">
        <v>43660</v>
      </c>
      <c r="F18" s="160">
        <v>43617</v>
      </c>
      <c r="G18" s="170"/>
      <c r="H18" s="195" t="s">
        <v>1131</v>
      </c>
      <c r="I18" s="115" t="s">
        <v>1203</v>
      </c>
      <c r="J18" s="115"/>
      <c r="K18" s="191" t="s">
        <v>92</v>
      </c>
      <c r="L18" s="193" t="s">
        <v>93</v>
      </c>
      <c r="M18" s="191"/>
      <c r="N18" s="191"/>
      <c r="O18" s="191">
        <v>1</v>
      </c>
      <c r="P18" s="191"/>
      <c r="Q18" s="191"/>
      <c r="R18" s="191"/>
      <c r="S18" s="191"/>
      <c r="T18" s="191"/>
      <c r="U18" s="191"/>
      <c r="V18" s="191">
        <f t="shared" si="0"/>
        <v>1</v>
      </c>
      <c r="W18" s="191"/>
      <c r="X18" s="191"/>
      <c r="Y18" s="191"/>
      <c r="Z18" s="191">
        <v>1</v>
      </c>
      <c r="AA18" s="191"/>
      <c r="AB18" s="191"/>
      <c r="AC18" s="191"/>
      <c r="AD18" s="191"/>
      <c r="AE18" s="191"/>
      <c r="AF18" s="191">
        <f t="shared" si="10"/>
        <v>1</v>
      </c>
      <c r="AG18" s="191">
        <f t="shared" si="1"/>
        <v>0</v>
      </c>
      <c r="AH18" s="191">
        <f t="shared" si="2"/>
        <v>-1</v>
      </c>
      <c r="AI18" s="191">
        <f t="shared" si="3"/>
        <v>1</v>
      </c>
      <c r="AJ18" s="191">
        <f t="shared" si="4"/>
        <v>0</v>
      </c>
      <c r="AK18" s="191">
        <f t="shared" si="5"/>
        <v>0</v>
      </c>
      <c r="AL18" s="191">
        <f t="shared" si="6"/>
        <v>0</v>
      </c>
      <c r="AM18" s="191">
        <f t="shared" si="7"/>
        <v>0</v>
      </c>
      <c r="AN18" s="191">
        <f t="shared" si="8"/>
        <v>0</v>
      </c>
      <c r="AO18" s="194">
        <f t="shared" si="9"/>
        <v>0</v>
      </c>
      <c r="AP18" s="165">
        <v>0</v>
      </c>
      <c r="AQ18" s="165">
        <f>AO18</f>
        <v>0</v>
      </c>
      <c r="AR18" s="140">
        <v>0</v>
      </c>
      <c r="AS18" s="140">
        <v>0</v>
      </c>
      <c r="AT18" s="140">
        <v>0</v>
      </c>
      <c r="AU18" s="164">
        <v>0</v>
      </c>
      <c r="AV18" s="178">
        <v>516355</v>
      </c>
      <c r="AW18" s="178">
        <v>173076</v>
      </c>
      <c r="AX18" s="200" t="s">
        <v>94</v>
      </c>
    </row>
    <row r="19" spans="1:50" x14ac:dyDescent="0.25">
      <c r="A19" s="191" t="s">
        <v>96</v>
      </c>
      <c r="B19" s="191" t="s">
        <v>46</v>
      </c>
      <c r="C19" s="191"/>
      <c r="D19" s="157">
        <v>42051</v>
      </c>
      <c r="E19" s="157">
        <v>43147</v>
      </c>
      <c r="F19" s="157">
        <v>43182</v>
      </c>
      <c r="G19" s="170"/>
      <c r="H19" s="195" t="s">
        <v>1131</v>
      </c>
      <c r="I19" s="115" t="s">
        <v>1203</v>
      </c>
      <c r="J19" s="115"/>
      <c r="K19" s="191" t="s">
        <v>97</v>
      </c>
      <c r="L19" s="193" t="s">
        <v>98</v>
      </c>
      <c r="M19" s="191" t="s">
        <v>99</v>
      </c>
      <c r="N19" s="191">
        <v>1</v>
      </c>
      <c r="O19" s="191"/>
      <c r="P19" s="191">
        <v>1</v>
      </c>
      <c r="Q19" s="191"/>
      <c r="R19" s="191"/>
      <c r="S19" s="191"/>
      <c r="T19" s="191"/>
      <c r="U19" s="191"/>
      <c r="V19" s="191">
        <f t="shared" si="0"/>
        <v>2</v>
      </c>
      <c r="W19" s="191"/>
      <c r="X19" s="191"/>
      <c r="Y19" s="191"/>
      <c r="Z19" s="191"/>
      <c r="AA19" s="191">
        <v>1</v>
      </c>
      <c r="AB19" s="191"/>
      <c r="AC19" s="191"/>
      <c r="AD19" s="191"/>
      <c r="AE19" s="191"/>
      <c r="AF19" s="191">
        <f t="shared" si="10"/>
        <v>1</v>
      </c>
      <c r="AG19" s="191">
        <f t="shared" si="1"/>
        <v>-1</v>
      </c>
      <c r="AH19" s="191">
        <f t="shared" si="2"/>
        <v>0</v>
      </c>
      <c r="AI19" s="191">
        <f t="shared" si="3"/>
        <v>-1</v>
      </c>
      <c r="AJ19" s="191">
        <f t="shared" si="4"/>
        <v>1</v>
      </c>
      <c r="AK19" s="191">
        <f t="shared" si="5"/>
        <v>0</v>
      </c>
      <c r="AL19" s="191">
        <f t="shared" si="6"/>
        <v>0</v>
      </c>
      <c r="AM19" s="191">
        <f t="shared" si="7"/>
        <v>0</v>
      </c>
      <c r="AN19" s="191">
        <f t="shared" si="8"/>
        <v>0</v>
      </c>
      <c r="AO19" s="194">
        <f t="shared" si="9"/>
        <v>-1</v>
      </c>
      <c r="AP19" s="165">
        <v>0</v>
      </c>
      <c r="AQ19" s="165">
        <f>AO19</f>
        <v>-1</v>
      </c>
      <c r="AR19" s="140">
        <v>0</v>
      </c>
      <c r="AS19" s="140">
        <v>0</v>
      </c>
      <c r="AT19" s="140">
        <v>0</v>
      </c>
      <c r="AU19" s="164">
        <v>0</v>
      </c>
      <c r="AV19" s="178">
        <v>518090</v>
      </c>
      <c r="AW19" s="178">
        <v>174701</v>
      </c>
      <c r="AX19" s="200" t="s">
        <v>73</v>
      </c>
    </row>
    <row r="20" spans="1:50" x14ac:dyDescent="0.25">
      <c r="A20" s="191" t="s">
        <v>100</v>
      </c>
      <c r="B20" s="191" t="s">
        <v>38</v>
      </c>
      <c r="C20" s="191"/>
      <c r="D20" s="157">
        <v>42177</v>
      </c>
      <c r="E20" s="157">
        <v>43273</v>
      </c>
      <c r="F20" s="157">
        <v>42856</v>
      </c>
      <c r="G20" s="170"/>
      <c r="H20" s="195" t="s">
        <v>1131</v>
      </c>
      <c r="I20" s="115" t="s">
        <v>1203</v>
      </c>
      <c r="J20" s="115"/>
      <c r="K20" s="191" t="s">
        <v>101</v>
      </c>
      <c r="L20" s="193" t="s">
        <v>102</v>
      </c>
      <c r="M20" s="191"/>
      <c r="N20" s="191"/>
      <c r="O20" s="191">
        <v>1</v>
      </c>
      <c r="P20" s="191"/>
      <c r="Q20" s="191"/>
      <c r="R20" s="191"/>
      <c r="S20" s="191"/>
      <c r="T20" s="191"/>
      <c r="U20" s="191"/>
      <c r="V20" s="191">
        <f t="shared" si="0"/>
        <v>1</v>
      </c>
      <c r="W20" s="191"/>
      <c r="X20" s="191"/>
      <c r="Y20" s="191"/>
      <c r="Z20" s="191"/>
      <c r="AA20" s="191">
        <v>1</v>
      </c>
      <c r="AB20" s="191"/>
      <c r="AC20" s="191"/>
      <c r="AD20" s="191"/>
      <c r="AE20" s="191"/>
      <c r="AF20" s="191">
        <f t="shared" si="10"/>
        <v>1</v>
      </c>
      <c r="AG20" s="191">
        <f t="shared" si="1"/>
        <v>0</v>
      </c>
      <c r="AH20" s="191">
        <f t="shared" si="2"/>
        <v>-1</v>
      </c>
      <c r="AI20" s="191">
        <f t="shared" si="3"/>
        <v>0</v>
      </c>
      <c r="AJ20" s="191">
        <f t="shared" si="4"/>
        <v>1</v>
      </c>
      <c r="AK20" s="191">
        <f t="shared" si="5"/>
        <v>0</v>
      </c>
      <c r="AL20" s="191">
        <f t="shared" si="6"/>
        <v>0</v>
      </c>
      <c r="AM20" s="191">
        <f t="shared" si="7"/>
        <v>0</v>
      </c>
      <c r="AN20" s="191">
        <f t="shared" si="8"/>
        <v>0</v>
      </c>
      <c r="AO20" s="194">
        <f t="shared" si="9"/>
        <v>0</v>
      </c>
      <c r="AP20" s="165">
        <v>0</v>
      </c>
      <c r="AQ20" s="165">
        <f>AO20</f>
        <v>0</v>
      </c>
      <c r="AR20" s="140">
        <v>0</v>
      </c>
      <c r="AS20" s="140">
        <v>0</v>
      </c>
      <c r="AT20" s="140">
        <v>0</v>
      </c>
      <c r="AU20" s="164">
        <v>0</v>
      </c>
      <c r="AV20" s="178">
        <v>518248</v>
      </c>
      <c r="AW20" s="178">
        <v>175334</v>
      </c>
      <c r="AX20" s="200" t="s">
        <v>95</v>
      </c>
    </row>
    <row r="21" spans="1:50" x14ac:dyDescent="0.25">
      <c r="A21" s="191" t="s">
        <v>103</v>
      </c>
      <c r="B21" s="191" t="s">
        <v>38</v>
      </c>
      <c r="C21" s="191" t="s">
        <v>1234</v>
      </c>
      <c r="D21" s="157">
        <v>42066</v>
      </c>
      <c r="E21" s="157">
        <v>43893</v>
      </c>
      <c r="F21" s="157">
        <v>42430</v>
      </c>
      <c r="G21" s="160">
        <v>43616</v>
      </c>
      <c r="H21" s="156" t="s">
        <v>1129</v>
      </c>
      <c r="I21" s="115" t="s">
        <v>1203</v>
      </c>
      <c r="J21" s="115"/>
      <c r="K21" s="191" t="s">
        <v>104</v>
      </c>
      <c r="L21" s="193" t="s">
        <v>105</v>
      </c>
      <c r="M21" s="191" t="s">
        <v>106</v>
      </c>
      <c r="N21" s="191">
        <v>1</v>
      </c>
      <c r="O21" s="191"/>
      <c r="P21" s="191"/>
      <c r="Q21" s="191"/>
      <c r="R21" s="191"/>
      <c r="S21" s="191"/>
      <c r="T21" s="191"/>
      <c r="U21" s="191"/>
      <c r="V21" s="191">
        <f t="shared" si="0"/>
        <v>1</v>
      </c>
      <c r="W21" s="191"/>
      <c r="X21" s="191"/>
      <c r="Y21" s="191"/>
      <c r="Z21" s="191">
        <v>1</v>
      </c>
      <c r="AA21" s="191"/>
      <c r="AB21" s="191"/>
      <c r="AC21" s="191"/>
      <c r="AD21" s="191"/>
      <c r="AE21" s="191"/>
      <c r="AF21" s="191">
        <f t="shared" si="10"/>
        <v>1</v>
      </c>
      <c r="AG21" s="191">
        <f t="shared" si="1"/>
        <v>-1</v>
      </c>
      <c r="AH21" s="191">
        <f t="shared" si="2"/>
        <v>0</v>
      </c>
      <c r="AI21" s="191">
        <f t="shared" si="3"/>
        <v>1</v>
      </c>
      <c r="AJ21" s="191">
        <f t="shared" si="4"/>
        <v>0</v>
      </c>
      <c r="AK21" s="191">
        <f t="shared" si="5"/>
        <v>0</v>
      </c>
      <c r="AL21" s="191">
        <f t="shared" si="6"/>
        <v>0</v>
      </c>
      <c r="AM21" s="191">
        <f t="shared" si="7"/>
        <v>0</v>
      </c>
      <c r="AN21" s="191">
        <f t="shared" si="8"/>
        <v>0</v>
      </c>
      <c r="AO21" s="194">
        <f t="shared" si="9"/>
        <v>0</v>
      </c>
      <c r="AP21" s="165">
        <f>AO21</f>
        <v>0</v>
      </c>
      <c r="AQ21" s="165">
        <v>0</v>
      </c>
      <c r="AR21" s="140">
        <v>0</v>
      </c>
      <c r="AS21" s="140">
        <v>0</v>
      </c>
      <c r="AT21" s="140">
        <v>0</v>
      </c>
      <c r="AU21" s="164">
        <v>0</v>
      </c>
      <c r="AV21" s="178">
        <v>513125</v>
      </c>
      <c r="AW21" s="178">
        <v>169836</v>
      </c>
      <c r="AX21" s="200" t="s">
        <v>26</v>
      </c>
    </row>
    <row r="22" spans="1:50" x14ac:dyDescent="0.25">
      <c r="A22" s="191" t="s">
        <v>107</v>
      </c>
      <c r="B22" s="191" t="s">
        <v>20</v>
      </c>
      <c r="C22" s="191"/>
      <c r="D22" s="157">
        <v>42405</v>
      </c>
      <c r="E22" s="157">
        <v>43501</v>
      </c>
      <c r="F22" s="157">
        <v>43010</v>
      </c>
      <c r="G22" s="157">
        <v>43605</v>
      </c>
      <c r="H22" s="156" t="s">
        <v>1129</v>
      </c>
      <c r="I22" s="115" t="s">
        <v>1203</v>
      </c>
      <c r="J22" s="115"/>
      <c r="K22" s="191" t="s">
        <v>108</v>
      </c>
      <c r="L22" s="193" t="s">
        <v>109</v>
      </c>
      <c r="M22" s="191"/>
      <c r="N22" s="191"/>
      <c r="O22" s="191"/>
      <c r="P22" s="191">
        <v>1</v>
      </c>
      <c r="Q22" s="191"/>
      <c r="R22" s="191"/>
      <c r="S22" s="191"/>
      <c r="T22" s="191"/>
      <c r="U22" s="191"/>
      <c r="V22" s="191">
        <f t="shared" si="0"/>
        <v>1</v>
      </c>
      <c r="W22" s="191"/>
      <c r="X22" s="191"/>
      <c r="Y22" s="191">
        <v>2</v>
      </c>
      <c r="Z22" s="191">
        <v>1</v>
      </c>
      <c r="AA22" s="191"/>
      <c r="AB22" s="191"/>
      <c r="AC22" s="191"/>
      <c r="AD22" s="191"/>
      <c r="AE22" s="191"/>
      <c r="AF22" s="191">
        <f t="shared" si="10"/>
        <v>3</v>
      </c>
      <c r="AG22" s="191">
        <f t="shared" si="1"/>
        <v>0</v>
      </c>
      <c r="AH22" s="191">
        <f t="shared" si="2"/>
        <v>2</v>
      </c>
      <c r="AI22" s="191">
        <f t="shared" si="3"/>
        <v>0</v>
      </c>
      <c r="AJ22" s="191">
        <f t="shared" si="4"/>
        <v>0</v>
      </c>
      <c r="AK22" s="191">
        <f t="shared" si="5"/>
        <v>0</v>
      </c>
      <c r="AL22" s="191">
        <f t="shared" si="6"/>
        <v>0</v>
      </c>
      <c r="AM22" s="191">
        <f t="shared" si="7"/>
        <v>0</v>
      </c>
      <c r="AN22" s="191">
        <f t="shared" si="8"/>
        <v>0</v>
      </c>
      <c r="AO22" s="194">
        <f t="shared" si="9"/>
        <v>2</v>
      </c>
      <c r="AP22" s="165">
        <f>AO22</f>
        <v>2</v>
      </c>
      <c r="AQ22" s="165">
        <v>0</v>
      </c>
      <c r="AR22" s="140">
        <v>0</v>
      </c>
      <c r="AS22" s="140">
        <v>0</v>
      </c>
      <c r="AT22" s="140">
        <v>0</v>
      </c>
      <c r="AU22" s="164">
        <v>0</v>
      </c>
      <c r="AV22" s="178">
        <v>515646</v>
      </c>
      <c r="AW22" s="178">
        <v>171303</v>
      </c>
      <c r="AX22" s="200" t="s">
        <v>31</v>
      </c>
    </row>
    <row r="23" spans="1:50" x14ac:dyDescent="0.25">
      <c r="A23" s="191" t="s">
        <v>110</v>
      </c>
      <c r="B23" s="191" t="s">
        <v>46</v>
      </c>
      <c r="C23" s="191"/>
      <c r="D23" s="157">
        <v>42586</v>
      </c>
      <c r="E23" s="157">
        <v>43681</v>
      </c>
      <c r="F23" s="157">
        <v>43160</v>
      </c>
      <c r="G23" s="157">
        <v>43714</v>
      </c>
      <c r="H23" s="156" t="s">
        <v>1129</v>
      </c>
      <c r="I23" s="115" t="s">
        <v>1203</v>
      </c>
      <c r="J23" s="115"/>
      <c r="K23" s="191" t="s">
        <v>111</v>
      </c>
      <c r="L23" s="193" t="s">
        <v>112</v>
      </c>
      <c r="M23" s="191"/>
      <c r="N23" s="191">
        <v>1</v>
      </c>
      <c r="O23" s="191">
        <v>3</v>
      </c>
      <c r="P23" s="191"/>
      <c r="Q23" s="191"/>
      <c r="R23" s="191"/>
      <c r="S23" s="191"/>
      <c r="T23" s="191"/>
      <c r="U23" s="191"/>
      <c r="V23" s="191">
        <f t="shared" si="0"/>
        <v>4</v>
      </c>
      <c r="W23" s="191"/>
      <c r="X23" s="191"/>
      <c r="Y23" s="191"/>
      <c r="Z23" s="191"/>
      <c r="AA23" s="191">
        <v>1</v>
      </c>
      <c r="AB23" s="191"/>
      <c r="AC23" s="191"/>
      <c r="AD23" s="191"/>
      <c r="AE23" s="191"/>
      <c r="AF23" s="191">
        <f t="shared" si="10"/>
        <v>1</v>
      </c>
      <c r="AG23" s="191">
        <f t="shared" si="1"/>
        <v>-1</v>
      </c>
      <c r="AH23" s="191">
        <f t="shared" si="2"/>
        <v>-3</v>
      </c>
      <c r="AI23" s="191">
        <f t="shared" si="3"/>
        <v>0</v>
      </c>
      <c r="AJ23" s="191">
        <f t="shared" si="4"/>
        <v>1</v>
      </c>
      <c r="AK23" s="191">
        <f t="shared" si="5"/>
        <v>0</v>
      </c>
      <c r="AL23" s="191">
        <f t="shared" si="6"/>
        <v>0</v>
      </c>
      <c r="AM23" s="191">
        <f t="shared" si="7"/>
        <v>0</v>
      </c>
      <c r="AN23" s="191">
        <f t="shared" si="8"/>
        <v>0</v>
      </c>
      <c r="AO23" s="194">
        <f t="shared" si="9"/>
        <v>-3</v>
      </c>
      <c r="AP23" s="165">
        <f>AO23</f>
        <v>-3</v>
      </c>
      <c r="AQ23" s="165">
        <v>0</v>
      </c>
      <c r="AR23" s="140">
        <v>0</v>
      </c>
      <c r="AS23" s="140">
        <v>0</v>
      </c>
      <c r="AT23" s="140">
        <v>0</v>
      </c>
      <c r="AU23" s="164">
        <v>0</v>
      </c>
      <c r="AV23" s="178">
        <v>518586</v>
      </c>
      <c r="AW23" s="178">
        <v>174575</v>
      </c>
      <c r="AX23" s="200" t="s">
        <v>73</v>
      </c>
    </row>
    <row r="24" spans="1:50" x14ac:dyDescent="0.25">
      <c r="A24" s="191" t="s">
        <v>114</v>
      </c>
      <c r="B24" s="191" t="s">
        <v>20</v>
      </c>
      <c r="C24" s="191"/>
      <c r="D24" s="157">
        <v>43371</v>
      </c>
      <c r="E24" s="157">
        <v>44470</v>
      </c>
      <c r="F24" s="157">
        <v>43497</v>
      </c>
      <c r="G24" s="157">
        <v>43899</v>
      </c>
      <c r="H24" s="156" t="s">
        <v>1129</v>
      </c>
      <c r="I24" s="115" t="s">
        <v>1203</v>
      </c>
      <c r="J24" s="115"/>
      <c r="K24" s="191" t="s">
        <v>115</v>
      </c>
      <c r="L24" s="193" t="s">
        <v>116</v>
      </c>
      <c r="M24" s="191" t="s">
        <v>117</v>
      </c>
      <c r="N24" s="191"/>
      <c r="O24" s="191"/>
      <c r="P24" s="191"/>
      <c r="Q24" s="191"/>
      <c r="R24" s="191"/>
      <c r="S24" s="191"/>
      <c r="T24" s="191"/>
      <c r="U24" s="191"/>
      <c r="V24" s="191">
        <f t="shared" si="0"/>
        <v>0</v>
      </c>
      <c r="W24" s="191"/>
      <c r="X24" s="191">
        <v>1</v>
      </c>
      <c r="Y24" s="191"/>
      <c r="Z24" s="191"/>
      <c r="AA24" s="191"/>
      <c r="AB24" s="191"/>
      <c r="AC24" s="191"/>
      <c r="AD24" s="191"/>
      <c r="AE24" s="191"/>
      <c r="AF24" s="191">
        <f t="shared" si="10"/>
        <v>1</v>
      </c>
      <c r="AG24" s="191">
        <f t="shared" si="1"/>
        <v>1</v>
      </c>
      <c r="AH24" s="191">
        <f t="shared" si="2"/>
        <v>0</v>
      </c>
      <c r="AI24" s="191">
        <f t="shared" si="3"/>
        <v>0</v>
      </c>
      <c r="AJ24" s="191">
        <f t="shared" si="4"/>
        <v>0</v>
      </c>
      <c r="AK24" s="191">
        <f t="shared" si="5"/>
        <v>0</v>
      </c>
      <c r="AL24" s="191">
        <f t="shared" si="6"/>
        <v>0</v>
      </c>
      <c r="AM24" s="191">
        <f t="shared" si="7"/>
        <v>0</v>
      </c>
      <c r="AN24" s="191">
        <f t="shared" si="8"/>
        <v>0</v>
      </c>
      <c r="AO24" s="194">
        <f t="shared" si="9"/>
        <v>1</v>
      </c>
      <c r="AP24" s="165">
        <f>AO24</f>
        <v>1</v>
      </c>
      <c r="AQ24" s="165">
        <v>0</v>
      </c>
      <c r="AR24" s="140">
        <v>0</v>
      </c>
      <c r="AS24" s="140">
        <v>0</v>
      </c>
      <c r="AT24" s="140">
        <v>0</v>
      </c>
      <c r="AU24" s="164">
        <v>0</v>
      </c>
      <c r="AV24" s="178">
        <v>515114</v>
      </c>
      <c r="AW24" s="178">
        <v>172749</v>
      </c>
      <c r="AX24" s="200" t="s">
        <v>41</v>
      </c>
    </row>
    <row r="25" spans="1:50" x14ac:dyDescent="0.25">
      <c r="A25" s="191" t="s">
        <v>118</v>
      </c>
      <c r="B25" s="191" t="s">
        <v>20</v>
      </c>
      <c r="C25" s="191"/>
      <c r="D25" s="157">
        <v>42201</v>
      </c>
      <c r="E25" s="157">
        <v>43297</v>
      </c>
      <c r="F25" s="157">
        <v>43255</v>
      </c>
      <c r="G25" s="170"/>
      <c r="H25" s="156" t="s">
        <v>1131</v>
      </c>
      <c r="I25" s="115" t="s">
        <v>1203</v>
      </c>
      <c r="J25" s="115"/>
      <c r="K25" s="191" t="s">
        <v>119</v>
      </c>
      <c r="L25" s="193" t="s">
        <v>120</v>
      </c>
      <c r="M25" s="191"/>
      <c r="N25" s="191"/>
      <c r="O25" s="191">
        <v>1</v>
      </c>
      <c r="P25" s="191"/>
      <c r="Q25" s="191"/>
      <c r="R25" s="191"/>
      <c r="S25" s="191"/>
      <c r="T25" s="191"/>
      <c r="U25" s="191"/>
      <c r="V25" s="191">
        <f t="shared" si="0"/>
        <v>1</v>
      </c>
      <c r="W25" s="191"/>
      <c r="X25" s="191"/>
      <c r="Y25" s="191"/>
      <c r="Z25" s="191"/>
      <c r="AA25" s="191">
        <v>2</v>
      </c>
      <c r="AB25" s="191"/>
      <c r="AC25" s="191"/>
      <c r="AD25" s="191"/>
      <c r="AE25" s="191"/>
      <c r="AF25" s="191">
        <f t="shared" si="10"/>
        <v>2</v>
      </c>
      <c r="AG25" s="191">
        <f t="shared" si="1"/>
        <v>0</v>
      </c>
      <c r="AH25" s="191">
        <f t="shared" si="2"/>
        <v>-1</v>
      </c>
      <c r="AI25" s="191">
        <f t="shared" si="3"/>
        <v>0</v>
      </c>
      <c r="AJ25" s="191">
        <f t="shared" si="4"/>
        <v>2</v>
      </c>
      <c r="AK25" s="191">
        <f t="shared" si="5"/>
        <v>0</v>
      </c>
      <c r="AL25" s="191">
        <f t="shared" si="6"/>
        <v>0</v>
      </c>
      <c r="AM25" s="191">
        <f t="shared" si="7"/>
        <v>0</v>
      </c>
      <c r="AN25" s="191">
        <f t="shared" si="8"/>
        <v>0</v>
      </c>
      <c r="AO25" s="194">
        <f t="shared" si="9"/>
        <v>1</v>
      </c>
      <c r="AP25" s="165">
        <v>0</v>
      </c>
      <c r="AQ25" s="165">
        <f>AO25</f>
        <v>1</v>
      </c>
      <c r="AR25" s="140">
        <v>0</v>
      </c>
      <c r="AS25" s="140">
        <v>0</v>
      </c>
      <c r="AT25" s="140">
        <v>0</v>
      </c>
      <c r="AU25" s="164">
        <v>0</v>
      </c>
      <c r="AV25" s="178">
        <v>512819</v>
      </c>
      <c r="AW25" s="178">
        <v>173657</v>
      </c>
      <c r="AX25" s="200" t="s">
        <v>61</v>
      </c>
    </row>
    <row r="26" spans="1:50" x14ac:dyDescent="0.25">
      <c r="A26" s="191" t="s">
        <v>121</v>
      </c>
      <c r="B26" s="191" t="s">
        <v>20</v>
      </c>
      <c r="C26" s="191"/>
      <c r="D26" s="157">
        <v>42605</v>
      </c>
      <c r="E26" s="157">
        <v>44004</v>
      </c>
      <c r="F26" s="157">
        <v>43132</v>
      </c>
      <c r="G26" s="157">
        <v>43759</v>
      </c>
      <c r="H26" s="156" t="s">
        <v>1129</v>
      </c>
      <c r="I26" s="115" t="s">
        <v>1203</v>
      </c>
      <c r="J26" s="115"/>
      <c r="K26" s="191" t="s">
        <v>122</v>
      </c>
      <c r="L26" s="193" t="s">
        <v>123</v>
      </c>
      <c r="M26" s="191" t="s">
        <v>124</v>
      </c>
      <c r="N26" s="191"/>
      <c r="O26" s="191"/>
      <c r="P26" s="191"/>
      <c r="Q26" s="191"/>
      <c r="R26" s="191">
        <v>1</v>
      </c>
      <c r="S26" s="191"/>
      <c r="T26" s="191"/>
      <c r="U26" s="191"/>
      <c r="V26" s="191">
        <f t="shared" si="0"/>
        <v>1</v>
      </c>
      <c r="W26" s="191"/>
      <c r="X26" s="191"/>
      <c r="Y26" s="191"/>
      <c r="Z26" s="191"/>
      <c r="AA26" s="191"/>
      <c r="AB26" s="191">
        <v>2</v>
      </c>
      <c r="AC26" s="191"/>
      <c r="AD26" s="191"/>
      <c r="AE26" s="191"/>
      <c r="AF26" s="191">
        <f t="shared" si="10"/>
        <v>2</v>
      </c>
      <c r="AG26" s="191">
        <f t="shared" si="1"/>
        <v>0</v>
      </c>
      <c r="AH26" s="191">
        <f t="shared" si="2"/>
        <v>0</v>
      </c>
      <c r="AI26" s="191">
        <f t="shared" si="3"/>
        <v>0</v>
      </c>
      <c r="AJ26" s="191">
        <f t="shared" si="4"/>
        <v>0</v>
      </c>
      <c r="AK26" s="191">
        <f t="shared" si="5"/>
        <v>1</v>
      </c>
      <c r="AL26" s="191">
        <f t="shared" si="6"/>
        <v>0</v>
      </c>
      <c r="AM26" s="191">
        <f t="shared" si="7"/>
        <v>0</v>
      </c>
      <c r="AN26" s="191">
        <f t="shared" si="8"/>
        <v>0</v>
      </c>
      <c r="AO26" s="194">
        <f t="shared" si="9"/>
        <v>1</v>
      </c>
      <c r="AP26" s="165">
        <f>AO26</f>
        <v>1</v>
      </c>
      <c r="AQ26" s="165">
        <v>0</v>
      </c>
      <c r="AR26" s="140">
        <v>0</v>
      </c>
      <c r="AS26" s="140">
        <v>0</v>
      </c>
      <c r="AT26" s="140">
        <v>0</v>
      </c>
      <c r="AU26" s="164">
        <v>0</v>
      </c>
      <c r="AV26" s="178">
        <v>516222</v>
      </c>
      <c r="AW26" s="178">
        <v>174079</v>
      </c>
      <c r="AX26" s="200" t="s">
        <v>36</v>
      </c>
    </row>
    <row r="27" spans="1:50" x14ac:dyDescent="0.25">
      <c r="A27" s="191" t="s">
        <v>125</v>
      </c>
      <c r="B27" s="191" t="s">
        <v>20</v>
      </c>
      <c r="C27" s="191"/>
      <c r="D27" s="157">
        <v>43284</v>
      </c>
      <c r="E27" s="157">
        <v>44380</v>
      </c>
      <c r="F27" s="170"/>
      <c r="G27" s="170"/>
      <c r="H27" s="158" t="s">
        <v>1130</v>
      </c>
      <c r="I27" s="115" t="s">
        <v>1203</v>
      </c>
      <c r="J27" s="115"/>
      <c r="K27" s="191" t="s">
        <v>126</v>
      </c>
      <c r="L27" s="193" t="s">
        <v>1273</v>
      </c>
      <c r="M27" s="191" t="s">
        <v>127</v>
      </c>
      <c r="N27" s="191"/>
      <c r="O27" s="191"/>
      <c r="P27" s="191"/>
      <c r="Q27" s="191"/>
      <c r="R27" s="191"/>
      <c r="S27" s="191"/>
      <c r="T27" s="191"/>
      <c r="U27" s="191"/>
      <c r="V27" s="191">
        <f t="shared" si="0"/>
        <v>0</v>
      </c>
      <c r="W27" s="191"/>
      <c r="X27" s="191"/>
      <c r="Y27" s="191">
        <v>1</v>
      </c>
      <c r="Z27" s="191"/>
      <c r="AA27" s="191"/>
      <c r="AB27" s="191"/>
      <c r="AC27" s="191"/>
      <c r="AD27" s="191"/>
      <c r="AE27" s="191"/>
      <c r="AF27" s="191">
        <f t="shared" si="10"/>
        <v>1</v>
      </c>
      <c r="AG27" s="191">
        <f t="shared" si="1"/>
        <v>0</v>
      </c>
      <c r="AH27" s="191">
        <f t="shared" si="2"/>
        <v>1</v>
      </c>
      <c r="AI27" s="191">
        <f t="shared" si="3"/>
        <v>0</v>
      </c>
      <c r="AJ27" s="191">
        <f t="shared" si="4"/>
        <v>0</v>
      </c>
      <c r="AK27" s="191">
        <f t="shared" si="5"/>
        <v>0</v>
      </c>
      <c r="AL27" s="191">
        <f t="shared" si="6"/>
        <v>0</v>
      </c>
      <c r="AM27" s="191">
        <f t="shared" si="7"/>
        <v>0</v>
      </c>
      <c r="AN27" s="191">
        <f t="shared" si="8"/>
        <v>0</v>
      </c>
      <c r="AO27" s="194">
        <f t="shared" si="9"/>
        <v>1</v>
      </c>
      <c r="AP27" s="165">
        <v>0</v>
      </c>
      <c r="AQ27" s="165">
        <v>0</v>
      </c>
      <c r="AR27" s="179">
        <f>$AO$27/4</f>
        <v>0.25</v>
      </c>
      <c r="AS27" s="179">
        <f t="shared" ref="AS27:AU27" si="11">$AO$27/4</f>
        <v>0.25</v>
      </c>
      <c r="AT27" s="179">
        <f t="shared" si="11"/>
        <v>0.25</v>
      </c>
      <c r="AU27" s="180">
        <f t="shared" si="11"/>
        <v>0.25</v>
      </c>
      <c r="AV27" s="178">
        <v>514174</v>
      </c>
      <c r="AW27" s="178">
        <v>174381</v>
      </c>
      <c r="AX27" s="200" t="s">
        <v>113</v>
      </c>
    </row>
    <row r="28" spans="1:50" x14ac:dyDescent="0.25">
      <c r="A28" s="191" t="s">
        <v>128</v>
      </c>
      <c r="B28" s="191" t="s">
        <v>20</v>
      </c>
      <c r="C28" s="191"/>
      <c r="D28" s="157">
        <v>42220</v>
      </c>
      <c r="E28" s="157">
        <v>43316</v>
      </c>
      <c r="F28" s="157">
        <v>43191</v>
      </c>
      <c r="G28" s="160">
        <v>43756</v>
      </c>
      <c r="H28" s="156" t="s">
        <v>1129</v>
      </c>
      <c r="I28" s="115" t="s">
        <v>1203</v>
      </c>
      <c r="J28" s="115"/>
      <c r="K28" s="191" t="s">
        <v>129</v>
      </c>
      <c r="L28" s="193" t="s">
        <v>130</v>
      </c>
      <c r="M28" s="191"/>
      <c r="N28" s="191"/>
      <c r="O28" s="191"/>
      <c r="P28" s="191"/>
      <c r="Q28" s="191"/>
      <c r="R28" s="191"/>
      <c r="S28" s="191"/>
      <c r="T28" s="191"/>
      <c r="U28" s="191"/>
      <c r="V28" s="191">
        <f t="shared" si="0"/>
        <v>0</v>
      </c>
      <c r="W28" s="191"/>
      <c r="X28" s="191"/>
      <c r="Y28" s="191">
        <v>4</v>
      </c>
      <c r="Z28" s="191"/>
      <c r="AA28" s="191"/>
      <c r="AB28" s="191"/>
      <c r="AC28" s="191"/>
      <c r="AD28" s="191"/>
      <c r="AE28" s="191"/>
      <c r="AF28" s="191">
        <f t="shared" si="10"/>
        <v>4</v>
      </c>
      <c r="AG28" s="191">
        <f t="shared" si="1"/>
        <v>0</v>
      </c>
      <c r="AH28" s="191">
        <f t="shared" si="2"/>
        <v>4</v>
      </c>
      <c r="AI28" s="191">
        <f t="shared" si="3"/>
        <v>0</v>
      </c>
      <c r="AJ28" s="191">
        <f t="shared" si="4"/>
        <v>0</v>
      </c>
      <c r="AK28" s="191">
        <f t="shared" si="5"/>
        <v>0</v>
      </c>
      <c r="AL28" s="191">
        <f t="shared" si="6"/>
        <v>0</v>
      </c>
      <c r="AM28" s="191">
        <f t="shared" si="7"/>
        <v>0</v>
      </c>
      <c r="AN28" s="191">
        <f t="shared" si="8"/>
        <v>0</v>
      </c>
      <c r="AO28" s="194">
        <f t="shared" si="9"/>
        <v>4</v>
      </c>
      <c r="AP28" s="165">
        <f>AO28</f>
        <v>4</v>
      </c>
      <c r="AQ28" s="165">
        <v>0</v>
      </c>
      <c r="AR28" s="140">
        <v>0</v>
      </c>
      <c r="AS28" s="140">
        <v>0</v>
      </c>
      <c r="AT28" s="140">
        <v>0</v>
      </c>
      <c r="AU28" s="164">
        <v>0</v>
      </c>
      <c r="AV28" s="178">
        <v>519022</v>
      </c>
      <c r="AW28" s="178">
        <v>175824</v>
      </c>
      <c r="AX28" s="200" t="s">
        <v>62</v>
      </c>
    </row>
    <row r="29" spans="1:50" x14ac:dyDescent="0.25">
      <c r="A29" s="191" t="s">
        <v>131</v>
      </c>
      <c r="B29" s="191" t="s">
        <v>20</v>
      </c>
      <c r="C29" s="191"/>
      <c r="D29" s="157">
        <v>42212</v>
      </c>
      <c r="E29" s="157">
        <v>43308</v>
      </c>
      <c r="F29" s="157">
        <v>42502</v>
      </c>
      <c r="G29" s="160">
        <v>43705</v>
      </c>
      <c r="H29" s="156" t="s">
        <v>1129</v>
      </c>
      <c r="I29" s="115" t="s">
        <v>1203</v>
      </c>
      <c r="J29" s="115"/>
      <c r="K29" s="191" t="s">
        <v>132</v>
      </c>
      <c r="L29" s="181" t="s">
        <v>133</v>
      </c>
      <c r="M29" s="191"/>
      <c r="N29" s="191"/>
      <c r="O29" s="191"/>
      <c r="P29" s="191"/>
      <c r="Q29" s="191"/>
      <c r="R29" s="191"/>
      <c r="S29" s="191"/>
      <c r="T29" s="191"/>
      <c r="U29" s="191"/>
      <c r="V29" s="191">
        <f t="shared" si="0"/>
        <v>0</v>
      </c>
      <c r="W29" s="191"/>
      <c r="X29" s="191"/>
      <c r="Y29" s="191"/>
      <c r="Z29" s="191">
        <v>1</v>
      </c>
      <c r="AA29" s="191"/>
      <c r="AB29" s="191"/>
      <c r="AC29" s="191"/>
      <c r="AD29" s="191"/>
      <c r="AE29" s="191"/>
      <c r="AF29" s="191">
        <f t="shared" si="10"/>
        <v>1</v>
      </c>
      <c r="AG29" s="191">
        <f t="shared" si="1"/>
        <v>0</v>
      </c>
      <c r="AH29" s="191">
        <f t="shared" si="2"/>
        <v>0</v>
      </c>
      <c r="AI29" s="191">
        <f t="shared" si="3"/>
        <v>1</v>
      </c>
      <c r="AJ29" s="191">
        <f t="shared" si="4"/>
        <v>0</v>
      </c>
      <c r="AK29" s="191">
        <f t="shared" si="5"/>
        <v>0</v>
      </c>
      <c r="AL29" s="191">
        <f t="shared" si="6"/>
        <v>0</v>
      </c>
      <c r="AM29" s="191">
        <f t="shared" si="7"/>
        <v>0</v>
      </c>
      <c r="AN29" s="191">
        <f t="shared" si="8"/>
        <v>0</v>
      </c>
      <c r="AO29" s="194">
        <f t="shared" si="9"/>
        <v>1</v>
      </c>
      <c r="AP29" s="165">
        <f>AO29</f>
        <v>1</v>
      </c>
      <c r="AQ29" s="165">
        <v>0</v>
      </c>
      <c r="AR29" s="140">
        <v>0</v>
      </c>
      <c r="AS29" s="140">
        <v>0</v>
      </c>
      <c r="AT29" s="140">
        <v>0</v>
      </c>
      <c r="AU29" s="164">
        <v>0</v>
      </c>
      <c r="AV29" s="178">
        <v>516657</v>
      </c>
      <c r="AW29" s="178">
        <v>173659</v>
      </c>
      <c r="AX29" s="200" t="s">
        <v>94</v>
      </c>
    </row>
    <row r="30" spans="1:50" x14ac:dyDescent="0.25">
      <c r="A30" s="191" t="s">
        <v>134</v>
      </c>
      <c r="B30" s="191" t="s">
        <v>20</v>
      </c>
      <c r="C30" s="191"/>
      <c r="D30" s="157">
        <v>42523</v>
      </c>
      <c r="E30" s="157">
        <v>43618</v>
      </c>
      <c r="F30" s="157">
        <v>43586</v>
      </c>
      <c r="G30" s="170"/>
      <c r="H30" s="159" t="s">
        <v>1131</v>
      </c>
      <c r="I30" s="191" t="s">
        <v>1247</v>
      </c>
      <c r="J30" s="191"/>
      <c r="K30" s="191" t="s">
        <v>135</v>
      </c>
      <c r="L30" s="193" t="s">
        <v>136</v>
      </c>
      <c r="M30" s="191"/>
      <c r="N30" s="191"/>
      <c r="O30" s="191"/>
      <c r="P30" s="191"/>
      <c r="Q30" s="191"/>
      <c r="R30" s="191"/>
      <c r="S30" s="191"/>
      <c r="T30" s="191"/>
      <c r="U30" s="191"/>
      <c r="V30" s="191">
        <f t="shared" si="0"/>
        <v>0</v>
      </c>
      <c r="W30" s="191" t="s">
        <v>140</v>
      </c>
      <c r="X30" s="191"/>
      <c r="Y30" s="191">
        <v>2</v>
      </c>
      <c r="Z30" s="191"/>
      <c r="AA30" s="191"/>
      <c r="AB30" s="191"/>
      <c r="AC30" s="191"/>
      <c r="AD30" s="191"/>
      <c r="AE30" s="191">
        <v>2</v>
      </c>
      <c r="AF30" s="191">
        <f>SUM(X30:AD30)</f>
        <v>2</v>
      </c>
      <c r="AG30" s="191">
        <f t="shared" si="1"/>
        <v>0</v>
      </c>
      <c r="AH30" s="191">
        <f t="shared" si="2"/>
        <v>2</v>
      </c>
      <c r="AI30" s="191">
        <f t="shared" si="3"/>
        <v>0</v>
      </c>
      <c r="AJ30" s="191">
        <f t="shared" si="4"/>
        <v>0</v>
      </c>
      <c r="AK30" s="191">
        <f t="shared" si="5"/>
        <v>0</v>
      </c>
      <c r="AL30" s="191">
        <f t="shared" si="6"/>
        <v>0</v>
      </c>
      <c r="AM30" s="191">
        <f t="shared" si="7"/>
        <v>0</v>
      </c>
      <c r="AN30" s="191">
        <f t="shared" si="8"/>
        <v>0</v>
      </c>
      <c r="AO30" s="194">
        <f t="shared" si="9"/>
        <v>2</v>
      </c>
      <c r="AP30" s="165">
        <v>0</v>
      </c>
      <c r="AQ30" s="165">
        <f>AO30</f>
        <v>2</v>
      </c>
      <c r="AR30" s="140">
        <v>0</v>
      </c>
      <c r="AS30" s="140">
        <v>0</v>
      </c>
      <c r="AT30" s="140">
        <v>0</v>
      </c>
      <c r="AU30" s="164">
        <v>0</v>
      </c>
      <c r="AV30" s="178">
        <v>517050</v>
      </c>
      <c r="AW30" s="178">
        <v>172680</v>
      </c>
      <c r="AX30" s="200" t="s">
        <v>25</v>
      </c>
    </row>
    <row r="31" spans="1:50" x14ac:dyDescent="0.25">
      <c r="A31" s="191" t="s">
        <v>137</v>
      </c>
      <c r="B31" s="191" t="s">
        <v>20</v>
      </c>
      <c r="C31" s="191"/>
      <c r="D31" s="157">
        <v>42523</v>
      </c>
      <c r="E31" s="157">
        <v>43618</v>
      </c>
      <c r="F31" s="160">
        <v>43613</v>
      </c>
      <c r="G31" s="160">
        <v>44012</v>
      </c>
      <c r="H31" s="195" t="s">
        <v>1131</v>
      </c>
      <c r="I31" s="191" t="s">
        <v>1247</v>
      </c>
      <c r="J31" s="191"/>
      <c r="K31" s="191" t="s">
        <v>138</v>
      </c>
      <c r="L31" s="193" t="s">
        <v>139</v>
      </c>
      <c r="M31" s="191"/>
      <c r="N31" s="191"/>
      <c r="O31" s="191"/>
      <c r="P31" s="191"/>
      <c r="Q31" s="191"/>
      <c r="R31" s="191"/>
      <c r="S31" s="191"/>
      <c r="T31" s="191"/>
      <c r="U31" s="191"/>
      <c r="V31" s="191">
        <f t="shared" ref="V31:V60" si="12">SUM(N31:U31)</f>
        <v>0</v>
      </c>
      <c r="W31" s="191" t="s">
        <v>140</v>
      </c>
      <c r="X31" s="191"/>
      <c r="Y31" s="191"/>
      <c r="Z31" s="191">
        <v>2</v>
      </c>
      <c r="AA31" s="191"/>
      <c r="AB31" s="191"/>
      <c r="AC31" s="191"/>
      <c r="AD31" s="191"/>
      <c r="AE31" s="191">
        <v>2</v>
      </c>
      <c r="AF31" s="191">
        <f t="shared" si="10"/>
        <v>2</v>
      </c>
      <c r="AG31" s="191">
        <f t="shared" si="1"/>
        <v>0</v>
      </c>
      <c r="AH31" s="191">
        <f t="shared" si="2"/>
        <v>0</v>
      </c>
      <c r="AI31" s="191">
        <f t="shared" si="3"/>
        <v>2</v>
      </c>
      <c r="AJ31" s="191">
        <f t="shared" si="4"/>
        <v>0</v>
      </c>
      <c r="AK31" s="191">
        <f t="shared" si="5"/>
        <v>0</v>
      </c>
      <c r="AL31" s="191">
        <f t="shared" si="6"/>
        <v>0</v>
      </c>
      <c r="AM31" s="191">
        <f t="shared" si="7"/>
        <v>0</v>
      </c>
      <c r="AN31" s="191">
        <f t="shared" si="8"/>
        <v>0</v>
      </c>
      <c r="AO31" s="194">
        <f t="shared" si="9"/>
        <v>2</v>
      </c>
      <c r="AP31" s="165">
        <v>0</v>
      </c>
      <c r="AQ31" s="165">
        <f>AO31</f>
        <v>2</v>
      </c>
      <c r="AR31" s="140">
        <v>0</v>
      </c>
      <c r="AS31" s="140">
        <v>0</v>
      </c>
      <c r="AT31" s="140">
        <v>0</v>
      </c>
      <c r="AU31" s="164">
        <v>0</v>
      </c>
      <c r="AV31" s="178">
        <v>517476</v>
      </c>
      <c r="AW31" s="178">
        <v>171658</v>
      </c>
      <c r="AX31" s="200" t="s">
        <v>25</v>
      </c>
    </row>
    <row r="32" spans="1:50" x14ac:dyDescent="0.25">
      <c r="A32" s="191" t="s">
        <v>141</v>
      </c>
      <c r="B32" s="191" t="s">
        <v>20</v>
      </c>
      <c r="C32" s="191"/>
      <c r="D32" s="157">
        <v>42691</v>
      </c>
      <c r="E32" s="157">
        <v>43786</v>
      </c>
      <c r="F32" s="157">
        <v>43754</v>
      </c>
      <c r="G32" s="160">
        <v>44012</v>
      </c>
      <c r="H32" s="195" t="s">
        <v>1131</v>
      </c>
      <c r="I32" s="191" t="s">
        <v>1247</v>
      </c>
      <c r="J32" s="191"/>
      <c r="K32" s="191" t="s">
        <v>142</v>
      </c>
      <c r="L32" s="193" t="s">
        <v>143</v>
      </c>
      <c r="M32" s="191"/>
      <c r="N32" s="191"/>
      <c r="O32" s="191"/>
      <c r="P32" s="191"/>
      <c r="Q32" s="191"/>
      <c r="R32" s="191"/>
      <c r="S32" s="191"/>
      <c r="T32" s="191"/>
      <c r="U32" s="191"/>
      <c r="V32" s="191">
        <f t="shared" si="12"/>
        <v>0</v>
      </c>
      <c r="W32" s="191" t="s">
        <v>140</v>
      </c>
      <c r="X32" s="191"/>
      <c r="Y32" s="191"/>
      <c r="Z32" s="191">
        <v>3</v>
      </c>
      <c r="AA32" s="191"/>
      <c r="AB32" s="191"/>
      <c r="AC32" s="191"/>
      <c r="AD32" s="191"/>
      <c r="AE32" s="191">
        <v>3</v>
      </c>
      <c r="AF32" s="191">
        <f t="shared" si="10"/>
        <v>3</v>
      </c>
      <c r="AG32" s="191">
        <f t="shared" si="1"/>
        <v>0</v>
      </c>
      <c r="AH32" s="191">
        <f t="shared" si="2"/>
        <v>0</v>
      </c>
      <c r="AI32" s="191">
        <f t="shared" si="3"/>
        <v>3</v>
      </c>
      <c r="AJ32" s="191">
        <f t="shared" si="4"/>
        <v>0</v>
      </c>
      <c r="AK32" s="191">
        <f t="shared" si="5"/>
        <v>0</v>
      </c>
      <c r="AL32" s="191">
        <f t="shared" si="6"/>
        <v>0</v>
      </c>
      <c r="AM32" s="191">
        <f t="shared" si="7"/>
        <v>0</v>
      </c>
      <c r="AN32" s="191">
        <f t="shared" si="8"/>
        <v>0</v>
      </c>
      <c r="AO32" s="194">
        <f t="shared" si="9"/>
        <v>3</v>
      </c>
      <c r="AP32" s="165">
        <v>0</v>
      </c>
      <c r="AQ32" s="165">
        <f>AO32</f>
        <v>3</v>
      </c>
      <c r="AR32" s="140">
        <v>0</v>
      </c>
      <c r="AS32" s="140">
        <v>0</v>
      </c>
      <c r="AT32" s="140">
        <v>0</v>
      </c>
      <c r="AU32" s="164">
        <v>0</v>
      </c>
      <c r="AV32" s="178">
        <v>517848</v>
      </c>
      <c r="AW32" s="178">
        <v>172830</v>
      </c>
      <c r="AX32" s="200" t="s">
        <v>25</v>
      </c>
    </row>
    <row r="33" spans="1:50" x14ac:dyDescent="0.25">
      <c r="A33" s="191" t="s">
        <v>145</v>
      </c>
      <c r="B33" s="191" t="s">
        <v>38</v>
      </c>
      <c r="C33" s="191"/>
      <c r="D33" s="157">
        <v>42650</v>
      </c>
      <c r="E33" s="157">
        <v>43745</v>
      </c>
      <c r="F33" s="157">
        <v>43160</v>
      </c>
      <c r="G33" s="170"/>
      <c r="H33" s="195" t="s">
        <v>1131</v>
      </c>
      <c r="I33" s="115" t="s">
        <v>1203</v>
      </c>
      <c r="J33" s="115"/>
      <c r="K33" s="191" t="s">
        <v>146</v>
      </c>
      <c r="L33" s="193" t="s">
        <v>147</v>
      </c>
      <c r="M33" s="191" t="s">
        <v>148</v>
      </c>
      <c r="N33" s="191"/>
      <c r="O33" s="191"/>
      <c r="P33" s="191"/>
      <c r="Q33" s="191"/>
      <c r="R33" s="191"/>
      <c r="S33" s="191"/>
      <c r="T33" s="191"/>
      <c r="U33" s="191"/>
      <c r="V33" s="191">
        <f t="shared" si="12"/>
        <v>0</v>
      </c>
      <c r="W33" s="191"/>
      <c r="X33" s="191"/>
      <c r="Y33" s="191">
        <v>6</v>
      </c>
      <c r="Z33" s="191"/>
      <c r="AA33" s="191"/>
      <c r="AB33" s="191"/>
      <c r="AC33" s="191"/>
      <c r="AD33" s="191"/>
      <c r="AE33" s="191"/>
      <c r="AF33" s="191">
        <f t="shared" si="10"/>
        <v>6</v>
      </c>
      <c r="AG33" s="191">
        <f t="shared" si="1"/>
        <v>0</v>
      </c>
      <c r="AH33" s="191">
        <f t="shared" si="2"/>
        <v>6</v>
      </c>
      <c r="AI33" s="191">
        <f t="shared" si="3"/>
        <v>0</v>
      </c>
      <c r="AJ33" s="191">
        <f t="shared" si="4"/>
        <v>0</v>
      </c>
      <c r="AK33" s="191">
        <f t="shared" si="5"/>
        <v>0</v>
      </c>
      <c r="AL33" s="191">
        <f t="shared" si="6"/>
        <v>0</v>
      </c>
      <c r="AM33" s="191">
        <f t="shared" si="7"/>
        <v>0</v>
      </c>
      <c r="AN33" s="191">
        <f t="shared" si="8"/>
        <v>0</v>
      </c>
      <c r="AO33" s="194">
        <f t="shared" si="9"/>
        <v>6</v>
      </c>
      <c r="AP33" s="165">
        <v>0</v>
      </c>
      <c r="AQ33" s="165">
        <f>AO33</f>
        <v>6</v>
      </c>
      <c r="AR33" s="140">
        <v>0</v>
      </c>
      <c r="AS33" s="140">
        <v>0</v>
      </c>
      <c r="AT33" s="140">
        <v>0</v>
      </c>
      <c r="AU33" s="164">
        <v>0</v>
      </c>
      <c r="AV33" s="178">
        <v>516013</v>
      </c>
      <c r="AW33" s="178">
        <v>171023</v>
      </c>
      <c r="AX33" s="200" t="s">
        <v>31</v>
      </c>
    </row>
    <row r="34" spans="1:50" x14ac:dyDescent="0.25">
      <c r="A34" s="191" t="s">
        <v>149</v>
      </c>
      <c r="B34" s="191" t="s">
        <v>46</v>
      </c>
      <c r="C34" s="191"/>
      <c r="D34" s="157">
        <v>42367</v>
      </c>
      <c r="E34" s="157">
        <v>43464</v>
      </c>
      <c r="F34" s="160">
        <v>43437</v>
      </c>
      <c r="G34" s="160">
        <v>43647</v>
      </c>
      <c r="H34" s="156" t="s">
        <v>1129</v>
      </c>
      <c r="I34" s="115" t="s">
        <v>1203</v>
      </c>
      <c r="J34" s="115"/>
      <c r="K34" s="191" t="s">
        <v>150</v>
      </c>
      <c r="L34" s="193" t="s">
        <v>151</v>
      </c>
      <c r="M34" s="191"/>
      <c r="N34" s="191">
        <v>1</v>
      </c>
      <c r="O34" s="191"/>
      <c r="P34" s="191">
        <v>1</v>
      </c>
      <c r="Q34" s="191"/>
      <c r="R34" s="191"/>
      <c r="S34" s="191"/>
      <c r="T34" s="191"/>
      <c r="U34" s="191"/>
      <c r="V34" s="191">
        <f t="shared" si="12"/>
        <v>2</v>
      </c>
      <c r="W34" s="191"/>
      <c r="X34" s="191"/>
      <c r="Y34" s="191"/>
      <c r="Z34" s="191"/>
      <c r="AA34" s="191">
        <v>1</v>
      </c>
      <c r="AB34" s="191"/>
      <c r="AC34" s="191"/>
      <c r="AD34" s="191"/>
      <c r="AE34" s="191"/>
      <c r="AF34" s="191">
        <f t="shared" si="10"/>
        <v>1</v>
      </c>
      <c r="AG34" s="191">
        <f t="shared" si="1"/>
        <v>-1</v>
      </c>
      <c r="AH34" s="191">
        <f t="shared" si="2"/>
        <v>0</v>
      </c>
      <c r="AI34" s="191">
        <f t="shared" si="3"/>
        <v>-1</v>
      </c>
      <c r="AJ34" s="191">
        <f t="shared" si="4"/>
        <v>1</v>
      </c>
      <c r="AK34" s="191">
        <f t="shared" si="5"/>
        <v>0</v>
      </c>
      <c r="AL34" s="191">
        <f t="shared" si="6"/>
        <v>0</v>
      </c>
      <c r="AM34" s="191">
        <f t="shared" si="7"/>
        <v>0</v>
      </c>
      <c r="AN34" s="191">
        <f t="shared" si="8"/>
        <v>0</v>
      </c>
      <c r="AO34" s="194">
        <f t="shared" si="9"/>
        <v>-1</v>
      </c>
      <c r="AP34" s="165">
        <f>AO34</f>
        <v>-1</v>
      </c>
      <c r="AQ34" s="165">
        <v>0</v>
      </c>
      <c r="AR34" s="140">
        <v>0</v>
      </c>
      <c r="AS34" s="140">
        <v>0</v>
      </c>
      <c r="AT34" s="140">
        <v>0</v>
      </c>
      <c r="AU34" s="164">
        <v>0</v>
      </c>
      <c r="AV34" s="178">
        <v>514482</v>
      </c>
      <c r="AW34" s="178">
        <v>170638</v>
      </c>
      <c r="AX34" s="200" t="s">
        <v>87</v>
      </c>
    </row>
    <row r="35" spans="1:50" x14ac:dyDescent="0.25">
      <c r="A35" s="191" t="s">
        <v>152</v>
      </c>
      <c r="B35" s="191" t="s">
        <v>20</v>
      </c>
      <c r="C35" s="191"/>
      <c r="D35" s="157">
        <v>43690</v>
      </c>
      <c r="E35" s="157">
        <v>44786</v>
      </c>
      <c r="F35" s="170"/>
      <c r="G35" s="170"/>
      <c r="H35" s="156" t="s">
        <v>1130</v>
      </c>
      <c r="I35" s="191" t="s">
        <v>1247</v>
      </c>
      <c r="J35" s="115"/>
      <c r="K35" s="191" t="s">
        <v>153</v>
      </c>
      <c r="L35" s="193" t="s">
        <v>154</v>
      </c>
      <c r="M35" s="191" t="s">
        <v>148</v>
      </c>
      <c r="N35" s="191"/>
      <c r="O35" s="191"/>
      <c r="P35" s="191"/>
      <c r="Q35" s="191"/>
      <c r="R35" s="191"/>
      <c r="S35" s="191"/>
      <c r="T35" s="191"/>
      <c r="U35" s="191"/>
      <c r="V35" s="191">
        <f t="shared" si="12"/>
        <v>0</v>
      </c>
      <c r="W35" s="191" t="s">
        <v>140</v>
      </c>
      <c r="X35" s="191"/>
      <c r="Y35" s="191"/>
      <c r="Z35" s="191">
        <v>3</v>
      </c>
      <c r="AA35" s="191">
        <v>2</v>
      </c>
      <c r="AB35" s="191"/>
      <c r="AC35" s="191"/>
      <c r="AD35" s="191"/>
      <c r="AE35" s="191"/>
      <c r="AF35" s="191">
        <f t="shared" si="10"/>
        <v>5</v>
      </c>
      <c r="AG35" s="191">
        <f t="shared" si="1"/>
        <v>0</v>
      </c>
      <c r="AH35" s="191">
        <f t="shared" si="2"/>
        <v>0</v>
      </c>
      <c r="AI35" s="191">
        <f t="shared" si="3"/>
        <v>3</v>
      </c>
      <c r="AJ35" s="191">
        <f t="shared" si="4"/>
        <v>2</v>
      </c>
      <c r="AK35" s="191">
        <f t="shared" si="5"/>
        <v>0</v>
      </c>
      <c r="AL35" s="191">
        <f t="shared" si="6"/>
        <v>0</v>
      </c>
      <c r="AM35" s="191">
        <f t="shared" si="7"/>
        <v>0</v>
      </c>
      <c r="AN35" s="191">
        <f t="shared" si="8"/>
        <v>0</v>
      </c>
      <c r="AO35" s="194">
        <f t="shared" si="9"/>
        <v>5</v>
      </c>
      <c r="AP35" s="165">
        <v>0</v>
      </c>
      <c r="AQ35" s="165">
        <v>0</v>
      </c>
      <c r="AR35" s="179">
        <f>$AO$35/4</f>
        <v>1.25</v>
      </c>
      <c r="AS35" s="179">
        <f t="shared" ref="AS35:AU35" si="13">$AO$35/4</f>
        <v>1.25</v>
      </c>
      <c r="AT35" s="179">
        <f t="shared" si="13"/>
        <v>1.25</v>
      </c>
      <c r="AU35" s="180">
        <f t="shared" si="13"/>
        <v>1.25</v>
      </c>
      <c r="AV35" s="178">
        <v>517328</v>
      </c>
      <c r="AW35" s="178">
        <v>170954</v>
      </c>
      <c r="AX35" s="200" t="s">
        <v>32</v>
      </c>
    </row>
    <row r="36" spans="1:50" ht="15" customHeight="1" x14ac:dyDescent="0.25">
      <c r="A36" s="191" t="s">
        <v>155</v>
      </c>
      <c r="B36" s="191" t="s">
        <v>20</v>
      </c>
      <c r="C36" s="191"/>
      <c r="D36" s="157">
        <v>43690</v>
      </c>
      <c r="E36" s="157">
        <v>44786</v>
      </c>
      <c r="F36" s="170"/>
      <c r="G36" s="170"/>
      <c r="H36" s="156" t="s">
        <v>1130</v>
      </c>
      <c r="I36" s="191" t="s">
        <v>1247</v>
      </c>
      <c r="J36" s="115"/>
      <c r="K36" s="196" t="s">
        <v>1144</v>
      </c>
      <c r="L36" s="193" t="s">
        <v>156</v>
      </c>
      <c r="M36" s="191" t="s">
        <v>148</v>
      </c>
      <c r="N36" s="191"/>
      <c r="O36" s="191"/>
      <c r="P36" s="191"/>
      <c r="Q36" s="191"/>
      <c r="R36" s="191"/>
      <c r="S36" s="191"/>
      <c r="T36" s="191"/>
      <c r="U36" s="191"/>
      <c r="V36" s="191">
        <f t="shared" si="12"/>
        <v>0</v>
      </c>
      <c r="W36" s="191" t="s">
        <v>140</v>
      </c>
      <c r="X36" s="191"/>
      <c r="Y36" s="191"/>
      <c r="Z36" s="191"/>
      <c r="AA36" s="191">
        <v>2</v>
      </c>
      <c r="AB36" s="191"/>
      <c r="AC36" s="191"/>
      <c r="AD36" s="191"/>
      <c r="AE36" s="191"/>
      <c r="AF36" s="191">
        <f t="shared" si="10"/>
        <v>2</v>
      </c>
      <c r="AG36" s="191">
        <f t="shared" si="1"/>
        <v>0</v>
      </c>
      <c r="AH36" s="191">
        <f t="shared" si="2"/>
        <v>0</v>
      </c>
      <c r="AI36" s="191">
        <f t="shared" si="3"/>
        <v>0</v>
      </c>
      <c r="AJ36" s="191">
        <f t="shared" si="4"/>
        <v>2</v>
      </c>
      <c r="AK36" s="191">
        <f t="shared" si="5"/>
        <v>0</v>
      </c>
      <c r="AL36" s="191">
        <f t="shared" si="6"/>
        <v>0</v>
      </c>
      <c r="AM36" s="191">
        <f t="shared" si="7"/>
        <v>0</v>
      </c>
      <c r="AN36" s="191">
        <f t="shared" si="8"/>
        <v>0</v>
      </c>
      <c r="AO36" s="194">
        <f t="shared" si="9"/>
        <v>2</v>
      </c>
      <c r="AP36" s="165">
        <v>0</v>
      </c>
      <c r="AQ36" s="165">
        <v>0</v>
      </c>
      <c r="AR36" s="140">
        <f>$AO$36/4</f>
        <v>0.5</v>
      </c>
      <c r="AS36" s="140">
        <f t="shared" ref="AS36:AU36" si="14">$AO$36/4</f>
        <v>0.5</v>
      </c>
      <c r="AT36" s="140">
        <f t="shared" si="14"/>
        <v>0.5</v>
      </c>
      <c r="AU36" s="164">
        <f t="shared" si="14"/>
        <v>0.5</v>
      </c>
      <c r="AV36" s="178">
        <v>517351</v>
      </c>
      <c r="AW36" s="178">
        <v>170884</v>
      </c>
      <c r="AX36" s="200" t="s">
        <v>32</v>
      </c>
    </row>
    <row r="37" spans="1:50" ht="15" customHeight="1" x14ac:dyDescent="0.25">
      <c r="A37" s="191" t="s">
        <v>157</v>
      </c>
      <c r="B37" s="191" t="s">
        <v>20</v>
      </c>
      <c r="C37" s="191"/>
      <c r="D37" s="157">
        <v>43532</v>
      </c>
      <c r="E37" s="157">
        <v>44628</v>
      </c>
      <c r="F37" s="157">
        <v>43739</v>
      </c>
      <c r="G37" s="170"/>
      <c r="H37" s="159" t="s">
        <v>1131</v>
      </c>
      <c r="I37" s="115" t="s">
        <v>1203</v>
      </c>
      <c r="J37" s="115"/>
      <c r="K37" s="191" t="s">
        <v>158</v>
      </c>
      <c r="L37" s="193" t="s">
        <v>159</v>
      </c>
      <c r="M37" s="191" t="s">
        <v>160</v>
      </c>
      <c r="N37" s="191"/>
      <c r="O37" s="191">
        <v>2</v>
      </c>
      <c r="P37" s="191"/>
      <c r="Q37" s="191"/>
      <c r="R37" s="191"/>
      <c r="S37" s="191"/>
      <c r="T37" s="191"/>
      <c r="U37" s="191"/>
      <c r="V37" s="191">
        <f t="shared" si="12"/>
        <v>2</v>
      </c>
      <c r="W37" s="191"/>
      <c r="X37" s="191"/>
      <c r="Y37" s="191"/>
      <c r="Z37" s="191"/>
      <c r="AA37" s="191">
        <v>2</v>
      </c>
      <c r="AB37" s="191"/>
      <c r="AC37" s="191"/>
      <c r="AD37" s="191"/>
      <c r="AE37" s="191"/>
      <c r="AF37" s="191">
        <f t="shared" si="10"/>
        <v>2</v>
      </c>
      <c r="AG37" s="191">
        <f t="shared" si="1"/>
        <v>0</v>
      </c>
      <c r="AH37" s="191">
        <f t="shared" si="2"/>
        <v>-2</v>
      </c>
      <c r="AI37" s="191">
        <f t="shared" si="3"/>
        <v>0</v>
      </c>
      <c r="AJ37" s="191">
        <f t="shared" si="4"/>
        <v>2</v>
      </c>
      <c r="AK37" s="191">
        <f t="shared" si="5"/>
        <v>0</v>
      </c>
      <c r="AL37" s="191">
        <f t="shared" si="6"/>
        <v>0</v>
      </c>
      <c r="AM37" s="191">
        <f t="shared" si="7"/>
        <v>0</v>
      </c>
      <c r="AN37" s="191">
        <f t="shared" si="8"/>
        <v>0</v>
      </c>
      <c r="AO37" s="194">
        <f t="shared" si="9"/>
        <v>0</v>
      </c>
      <c r="AP37" s="165">
        <v>0</v>
      </c>
      <c r="AQ37" s="165">
        <f>AO37</f>
        <v>0</v>
      </c>
      <c r="AR37" s="140">
        <v>0</v>
      </c>
      <c r="AS37" s="140">
        <v>0</v>
      </c>
      <c r="AT37" s="140">
        <v>0</v>
      </c>
      <c r="AU37" s="164">
        <v>0</v>
      </c>
      <c r="AV37" s="178">
        <v>517831</v>
      </c>
      <c r="AW37" s="178">
        <v>174076</v>
      </c>
      <c r="AX37" s="200" t="s">
        <v>94</v>
      </c>
    </row>
    <row r="38" spans="1:50" ht="15" customHeight="1" x14ac:dyDescent="0.25">
      <c r="A38" s="191" t="s">
        <v>162</v>
      </c>
      <c r="B38" s="191" t="s">
        <v>52</v>
      </c>
      <c r="C38" s="191"/>
      <c r="D38" s="157">
        <v>42523</v>
      </c>
      <c r="E38" s="157">
        <v>43618</v>
      </c>
      <c r="F38" s="157">
        <v>42891</v>
      </c>
      <c r="G38" s="160">
        <v>43706</v>
      </c>
      <c r="H38" s="156" t="s">
        <v>1129</v>
      </c>
      <c r="I38" s="115" t="s">
        <v>1203</v>
      </c>
      <c r="J38" s="115"/>
      <c r="K38" s="191" t="s">
        <v>163</v>
      </c>
      <c r="L38" s="193" t="s">
        <v>164</v>
      </c>
      <c r="M38" s="191"/>
      <c r="N38" s="191"/>
      <c r="O38" s="191">
        <v>1</v>
      </c>
      <c r="P38" s="191"/>
      <c r="Q38" s="191"/>
      <c r="R38" s="191"/>
      <c r="S38" s="191"/>
      <c r="T38" s="191"/>
      <c r="U38" s="191"/>
      <c r="V38" s="191">
        <f t="shared" si="12"/>
        <v>1</v>
      </c>
      <c r="W38" s="191"/>
      <c r="X38" s="191">
        <v>2</v>
      </c>
      <c r="Y38" s="191"/>
      <c r="Z38" s="191"/>
      <c r="AA38" s="191"/>
      <c r="AB38" s="191"/>
      <c r="AC38" s="191"/>
      <c r="AD38" s="191"/>
      <c r="AE38" s="191"/>
      <c r="AF38" s="191">
        <f t="shared" si="10"/>
        <v>2</v>
      </c>
      <c r="AG38" s="191">
        <f t="shared" si="1"/>
        <v>2</v>
      </c>
      <c r="AH38" s="191">
        <f t="shared" si="2"/>
        <v>-1</v>
      </c>
      <c r="AI38" s="191">
        <f t="shared" si="3"/>
        <v>0</v>
      </c>
      <c r="AJ38" s="191">
        <f t="shared" si="4"/>
        <v>0</v>
      </c>
      <c r="AK38" s="191">
        <f t="shared" si="5"/>
        <v>0</v>
      </c>
      <c r="AL38" s="191">
        <f t="shared" si="6"/>
        <v>0</v>
      </c>
      <c r="AM38" s="191">
        <f t="shared" si="7"/>
        <v>0</v>
      </c>
      <c r="AN38" s="191">
        <f t="shared" si="8"/>
        <v>0</v>
      </c>
      <c r="AO38" s="194">
        <f t="shared" si="9"/>
        <v>1</v>
      </c>
      <c r="AP38" s="165">
        <f>AO38</f>
        <v>1</v>
      </c>
      <c r="AQ38" s="165">
        <v>0</v>
      </c>
      <c r="AR38" s="140">
        <v>0</v>
      </c>
      <c r="AS38" s="140">
        <v>0</v>
      </c>
      <c r="AT38" s="140">
        <v>0</v>
      </c>
      <c r="AU38" s="164">
        <v>0</v>
      </c>
      <c r="AV38" s="178">
        <v>517353</v>
      </c>
      <c r="AW38" s="178">
        <v>174325</v>
      </c>
      <c r="AX38" s="200" t="s">
        <v>94</v>
      </c>
    </row>
    <row r="39" spans="1:50" x14ac:dyDescent="0.25">
      <c r="A39" s="191" t="s">
        <v>165</v>
      </c>
      <c r="B39" s="191" t="s">
        <v>38</v>
      </c>
      <c r="C39" s="191" t="s">
        <v>1234</v>
      </c>
      <c r="D39" s="157">
        <v>42346</v>
      </c>
      <c r="E39" s="157">
        <v>44174</v>
      </c>
      <c r="F39" s="170"/>
      <c r="G39" s="160">
        <v>43556</v>
      </c>
      <c r="H39" s="156" t="s">
        <v>1129</v>
      </c>
      <c r="I39" s="115" t="s">
        <v>1203</v>
      </c>
      <c r="J39" s="115"/>
      <c r="K39" s="191" t="s">
        <v>166</v>
      </c>
      <c r="L39" s="193" t="s">
        <v>167</v>
      </c>
      <c r="M39" s="191" t="s">
        <v>168</v>
      </c>
      <c r="N39" s="191"/>
      <c r="O39" s="191"/>
      <c r="P39" s="191"/>
      <c r="Q39" s="191"/>
      <c r="R39" s="191"/>
      <c r="S39" s="191"/>
      <c r="T39" s="191"/>
      <c r="U39" s="191"/>
      <c r="V39" s="191">
        <f t="shared" si="12"/>
        <v>0</v>
      </c>
      <c r="W39" s="191"/>
      <c r="X39" s="191"/>
      <c r="Y39" s="191"/>
      <c r="Z39" s="191"/>
      <c r="AA39" s="191">
        <v>1</v>
      </c>
      <c r="AB39" s="191"/>
      <c r="AC39" s="191"/>
      <c r="AD39" s="191"/>
      <c r="AE39" s="191"/>
      <c r="AF39" s="191">
        <f t="shared" si="10"/>
        <v>1</v>
      </c>
      <c r="AG39" s="191">
        <f t="shared" si="1"/>
        <v>0</v>
      </c>
      <c r="AH39" s="191">
        <f t="shared" si="2"/>
        <v>0</v>
      </c>
      <c r="AI39" s="191">
        <f t="shared" si="3"/>
        <v>0</v>
      </c>
      <c r="AJ39" s="191">
        <f t="shared" si="4"/>
        <v>1</v>
      </c>
      <c r="AK39" s="191">
        <f t="shared" si="5"/>
        <v>0</v>
      </c>
      <c r="AL39" s="191">
        <f t="shared" si="6"/>
        <v>0</v>
      </c>
      <c r="AM39" s="191">
        <f t="shared" si="7"/>
        <v>0</v>
      </c>
      <c r="AN39" s="191">
        <f t="shared" si="8"/>
        <v>0</v>
      </c>
      <c r="AO39" s="194">
        <f t="shared" si="9"/>
        <v>1</v>
      </c>
      <c r="AP39" s="165">
        <f>AO39</f>
        <v>1</v>
      </c>
      <c r="AQ39" s="165">
        <v>0</v>
      </c>
      <c r="AR39" s="140">
        <v>0</v>
      </c>
      <c r="AS39" s="140">
        <v>0</v>
      </c>
      <c r="AT39" s="140">
        <v>0</v>
      </c>
      <c r="AU39" s="164">
        <v>0</v>
      </c>
      <c r="AV39" s="178">
        <v>517033</v>
      </c>
      <c r="AW39" s="178">
        <v>170116</v>
      </c>
      <c r="AX39" s="200" t="s">
        <v>32</v>
      </c>
    </row>
    <row r="40" spans="1:50" ht="15" customHeight="1" x14ac:dyDescent="0.25">
      <c r="A40" s="191" t="s">
        <v>169</v>
      </c>
      <c r="B40" s="191" t="s">
        <v>20</v>
      </c>
      <c r="C40" s="191"/>
      <c r="D40" s="157">
        <v>43213</v>
      </c>
      <c r="E40" s="157">
        <v>44309</v>
      </c>
      <c r="F40" s="170"/>
      <c r="G40" s="170"/>
      <c r="H40" s="158" t="s">
        <v>1130</v>
      </c>
      <c r="I40" s="115" t="s">
        <v>1203</v>
      </c>
      <c r="J40" s="115"/>
      <c r="K40" s="191" t="s">
        <v>170</v>
      </c>
      <c r="L40" s="193" t="s">
        <v>171</v>
      </c>
      <c r="M40" s="191" t="s">
        <v>172</v>
      </c>
      <c r="N40" s="191"/>
      <c r="O40" s="191"/>
      <c r="P40" s="191"/>
      <c r="Q40" s="191"/>
      <c r="R40" s="191"/>
      <c r="S40" s="191"/>
      <c r="T40" s="191"/>
      <c r="U40" s="191"/>
      <c r="V40" s="191">
        <f t="shared" si="12"/>
        <v>0</v>
      </c>
      <c r="W40" s="191"/>
      <c r="X40" s="191"/>
      <c r="Y40" s="191"/>
      <c r="Z40" s="191">
        <v>6</v>
      </c>
      <c r="AA40" s="191"/>
      <c r="AB40" s="191"/>
      <c r="AC40" s="191"/>
      <c r="AD40" s="191"/>
      <c r="AE40" s="191"/>
      <c r="AF40" s="191">
        <f t="shared" si="10"/>
        <v>6</v>
      </c>
      <c r="AG40" s="191">
        <f t="shared" si="1"/>
        <v>0</v>
      </c>
      <c r="AH40" s="191">
        <f t="shared" si="2"/>
        <v>0</v>
      </c>
      <c r="AI40" s="191">
        <f t="shared" si="3"/>
        <v>6</v>
      </c>
      <c r="AJ40" s="191">
        <f t="shared" si="4"/>
        <v>0</v>
      </c>
      <c r="AK40" s="191">
        <f t="shared" si="5"/>
        <v>0</v>
      </c>
      <c r="AL40" s="191">
        <f t="shared" si="6"/>
        <v>0</v>
      </c>
      <c r="AM40" s="191">
        <f t="shared" si="7"/>
        <v>0</v>
      </c>
      <c r="AN40" s="191">
        <f t="shared" si="8"/>
        <v>0</v>
      </c>
      <c r="AO40" s="194">
        <f t="shared" si="9"/>
        <v>6</v>
      </c>
      <c r="AP40" s="165">
        <v>0</v>
      </c>
      <c r="AQ40" s="165">
        <v>0</v>
      </c>
      <c r="AR40" s="140">
        <f>$AO$40/4</f>
        <v>1.5</v>
      </c>
      <c r="AS40" s="140">
        <f t="shared" ref="AS40:AU40" si="15">$AO$40/4</f>
        <v>1.5</v>
      </c>
      <c r="AT40" s="140">
        <f t="shared" si="15"/>
        <v>1.5</v>
      </c>
      <c r="AU40" s="164">
        <f t="shared" si="15"/>
        <v>1.5</v>
      </c>
      <c r="AV40" s="178">
        <v>513825</v>
      </c>
      <c r="AW40" s="178">
        <v>169567</v>
      </c>
      <c r="AX40" s="200" t="s">
        <v>26</v>
      </c>
    </row>
    <row r="41" spans="1:50" x14ac:dyDescent="0.25">
      <c r="A41" s="191" t="s">
        <v>173</v>
      </c>
      <c r="B41" s="191" t="s">
        <v>20</v>
      </c>
      <c r="C41" s="191"/>
      <c r="D41" s="157">
        <v>42927</v>
      </c>
      <c r="E41" s="157">
        <v>44023</v>
      </c>
      <c r="F41" s="170"/>
      <c r="G41" s="170"/>
      <c r="H41" s="158" t="s">
        <v>1130</v>
      </c>
      <c r="I41" s="115" t="s">
        <v>1203</v>
      </c>
      <c r="J41" s="115"/>
      <c r="K41" s="191" t="s">
        <v>174</v>
      </c>
      <c r="L41" s="193" t="s">
        <v>175</v>
      </c>
      <c r="M41" s="191" t="s">
        <v>176</v>
      </c>
      <c r="N41" s="191"/>
      <c r="O41" s="191"/>
      <c r="P41" s="191"/>
      <c r="Q41" s="191">
        <v>1</v>
      </c>
      <c r="R41" s="191"/>
      <c r="S41" s="191"/>
      <c r="T41" s="191"/>
      <c r="U41" s="191"/>
      <c r="V41" s="191">
        <f t="shared" si="12"/>
        <v>1</v>
      </c>
      <c r="W41" s="191"/>
      <c r="X41" s="191"/>
      <c r="Y41" s="191"/>
      <c r="Z41" s="191"/>
      <c r="AA41" s="191"/>
      <c r="AB41" s="191">
        <v>1</v>
      </c>
      <c r="AC41" s="191"/>
      <c r="AD41" s="191"/>
      <c r="AE41" s="191"/>
      <c r="AF41" s="191">
        <f t="shared" si="10"/>
        <v>1</v>
      </c>
      <c r="AG41" s="191">
        <f t="shared" si="1"/>
        <v>0</v>
      </c>
      <c r="AH41" s="191">
        <f t="shared" si="2"/>
        <v>0</v>
      </c>
      <c r="AI41" s="191">
        <f t="shared" si="3"/>
        <v>0</v>
      </c>
      <c r="AJ41" s="191">
        <f t="shared" si="4"/>
        <v>-1</v>
      </c>
      <c r="AK41" s="191">
        <f t="shared" si="5"/>
        <v>1</v>
      </c>
      <c r="AL41" s="191">
        <f t="shared" si="6"/>
        <v>0</v>
      </c>
      <c r="AM41" s="191">
        <f t="shared" si="7"/>
        <v>0</v>
      </c>
      <c r="AN41" s="191">
        <f t="shared" si="8"/>
        <v>0</v>
      </c>
      <c r="AO41" s="194">
        <f t="shared" si="9"/>
        <v>0</v>
      </c>
      <c r="AP41" s="165">
        <v>0</v>
      </c>
      <c r="AQ41" s="165">
        <v>0</v>
      </c>
      <c r="AR41" s="140">
        <v>0</v>
      </c>
      <c r="AS41" s="140">
        <v>0</v>
      </c>
      <c r="AT41" s="140">
        <v>0</v>
      </c>
      <c r="AU41" s="164">
        <v>0</v>
      </c>
      <c r="AV41" s="178">
        <v>515611</v>
      </c>
      <c r="AW41" s="178">
        <v>172008</v>
      </c>
      <c r="AX41" s="200" t="s">
        <v>21</v>
      </c>
    </row>
    <row r="42" spans="1:50" x14ac:dyDescent="0.25">
      <c r="A42" s="191" t="s">
        <v>177</v>
      </c>
      <c r="B42" s="191" t="s">
        <v>20</v>
      </c>
      <c r="C42" s="191"/>
      <c r="D42" s="157">
        <v>42619</v>
      </c>
      <c r="E42" s="157">
        <v>43715</v>
      </c>
      <c r="F42" s="170"/>
      <c r="G42" s="157">
        <v>43677</v>
      </c>
      <c r="H42" s="156" t="s">
        <v>1129</v>
      </c>
      <c r="I42" s="115" t="s">
        <v>1203</v>
      </c>
      <c r="J42" s="115"/>
      <c r="K42" s="191" t="s">
        <v>178</v>
      </c>
      <c r="L42" s="193" t="s">
        <v>179</v>
      </c>
      <c r="M42" s="191"/>
      <c r="N42" s="191"/>
      <c r="O42" s="191"/>
      <c r="P42" s="191"/>
      <c r="Q42" s="191"/>
      <c r="R42" s="191"/>
      <c r="S42" s="191"/>
      <c r="T42" s="191"/>
      <c r="U42" s="191"/>
      <c r="V42" s="191">
        <f t="shared" si="12"/>
        <v>0</v>
      </c>
      <c r="W42" s="191"/>
      <c r="X42" s="191"/>
      <c r="Y42" s="191"/>
      <c r="Z42" s="191">
        <v>1</v>
      </c>
      <c r="AA42" s="191"/>
      <c r="AB42" s="191"/>
      <c r="AC42" s="191"/>
      <c r="AD42" s="191"/>
      <c r="AE42" s="191"/>
      <c r="AF42" s="191">
        <f t="shared" si="10"/>
        <v>1</v>
      </c>
      <c r="AG42" s="191">
        <f t="shared" si="1"/>
        <v>0</v>
      </c>
      <c r="AH42" s="191">
        <f t="shared" si="2"/>
        <v>0</v>
      </c>
      <c r="AI42" s="191">
        <f t="shared" si="3"/>
        <v>1</v>
      </c>
      <c r="AJ42" s="191">
        <f t="shared" si="4"/>
        <v>0</v>
      </c>
      <c r="AK42" s="191">
        <f t="shared" si="5"/>
        <v>0</v>
      </c>
      <c r="AL42" s="191">
        <f t="shared" si="6"/>
        <v>0</v>
      </c>
      <c r="AM42" s="191">
        <f t="shared" si="7"/>
        <v>0</v>
      </c>
      <c r="AN42" s="191">
        <f t="shared" si="8"/>
        <v>0</v>
      </c>
      <c r="AO42" s="194">
        <f t="shared" si="9"/>
        <v>1</v>
      </c>
      <c r="AP42" s="165">
        <f>AO42</f>
        <v>1</v>
      </c>
      <c r="AQ42" s="165">
        <v>0</v>
      </c>
      <c r="AR42" s="140">
        <v>0</v>
      </c>
      <c r="AS42" s="140">
        <v>0</v>
      </c>
      <c r="AT42" s="140">
        <v>0</v>
      </c>
      <c r="AU42" s="164">
        <v>0</v>
      </c>
      <c r="AV42" s="178">
        <v>515214</v>
      </c>
      <c r="AW42" s="178">
        <v>171265</v>
      </c>
      <c r="AX42" s="200" t="s">
        <v>87</v>
      </c>
    </row>
    <row r="43" spans="1:50" x14ac:dyDescent="0.25">
      <c r="A43" s="191" t="s">
        <v>180</v>
      </c>
      <c r="B43" s="191" t="s">
        <v>20</v>
      </c>
      <c r="C43" s="191"/>
      <c r="D43" s="157">
        <v>42621</v>
      </c>
      <c r="E43" s="157">
        <v>43759</v>
      </c>
      <c r="F43" s="157">
        <v>43040</v>
      </c>
      <c r="G43" s="157">
        <v>43646</v>
      </c>
      <c r="H43" s="156" t="s">
        <v>1129</v>
      </c>
      <c r="I43" s="115" t="s">
        <v>1247</v>
      </c>
      <c r="J43" s="115"/>
      <c r="K43" s="191" t="s">
        <v>181</v>
      </c>
      <c r="L43" s="193" t="s">
        <v>182</v>
      </c>
      <c r="M43" s="191"/>
      <c r="N43" s="191"/>
      <c r="O43" s="191"/>
      <c r="P43" s="191"/>
      <c r="Q43" s="191"/>
      <c r="R43" s="191"/>
      <c r="S43" s="191"/>
      <c r="T43" s="191"/>
      <c r="U43" s="191"/>
      <c r="V43" s="191">
        <f t="shared" si="12"/>
        <v>0</v>
      </c>
      <c r="W43" s="191" t="s">
        <v>140</v>
      </c>
      <c r="X43" s="191">
        <v>2</v>
      </c>
      <c r="Y43" s="191">
        <v>8</v>
      </c>
      <c r="Z43" s="191">
        <v>5</v>
      </c>
      <c r="AA43" s="191"/>
      <c r="AB43" s="191"/>
      <c r="AC43" s="191"/>
      <c r="AD43" s="191"/>
      <c r="AE43" s="191">
        <v>15</v>
      </c>
      <c r="AF43" s="191">
        <f t="shared" si="10"/>
        <v>15</v>
      </c>
      <c r="AG43" s="191">
        <f t="shared" si="1"/>
        <v>2</v>
      </c>
      <c r="AH43" s="191">
        <f t="shared" si="2"/>
        <v>8</v>
      </c>
      <c r="AI43" s="191">
        <f t="shared" si="3"/>
        <v>5</v>
      </c>
      <c r="AJ43" s="191">
        <f t="shared" si="4"/>
        <v>0</v>
      </c>
      <c r="AK43" s="191">
        <f t="shared" si="5"/>
        <v>0</v>
      </c>
      <c r="AL43" s="191">
        <f t="shared" si="6"/>
        <v>0</v>
      </c>
      <c r="AM43" s="191">
        <f t="shared" si="7"/>
        <v>0</v>
      </c>
      <c r="AN43" s="191">
        <f t="shared" si="8"/>
        <v>0</v>
      </c>
      <c r="AO43" s="194">
        <f t="shared" si="9"/>
        <v>15</v>
      </c>
      <c r="AP43" s="165">
        <f>AO43</f>
        <v>15</v>
      </c>
      <c r="AQ43" s="165">
        <v>0</v>
      </c>
      <c r="AR43" s="140">
        <v>0</v>
      </c>
      <c r="AS43" s="140">
        <v>0</v>
      </c>
      <c r="AT43" s="140">
        <v>0</v>
      </c>
      <c r="AU43" s="164">
        <v>0</v>
      </c>
      <c r="AV43" s="178">
        <v>517536</v>
      </c>
      <c r="AW43" s="178">
        <v>170257</v>
      </c>
      <c r="AX43" s="200" t="s">
        <v>32</v>
      </c>
    </row>
    <row r="44" spans="1:50" x14ac:dyDescent="0.25">
      <c r="A44" s="191" t="s">
        <v>183</v>
      </c>
      <c r="B44" s="191" t="s">
        <v>20</v>
      </c>
      <c r="C44" s="191"/>
      <c r="D44" s="157">
        <v>43749</v>
      </c>
      <c r="E44" s="157">
        <v>44845</v>
      </c>
      <c r="F44" s="160">
        <v>43754</v>
      </c>
      <c r="G44" s="170"/>
      <c r="H44" s="195" t="s">
        <v>1131</v>
      </c>
      <c r="I44" s="115" t="s">
        <v>1203</v>
      </c>
      <c r="J44" s="115"/>
      <c r="K44" s="191" t="s">
        <v>184</v>
      </c>
      <c r="L44" s="193" t="s">
        <v>185</v>
      </c>
      <c r="M44" s="191"/>
      <c r="N44" s="191">
        <v>1</v>
      </c>
      <c r="O44" s="191"/>
      <c r="P44" s="191"/>
      <c r="Q44" s="191"/>
      <c r="R44" s="191"/>
      <c r="S44" s="191"/>
      <c r="T44" s="191"/>
      <c r="U44" s="191"/>
      <c r="V44" s="191">
        <f t="shared" si="12"/>
        <v>1</v>
      </c>
      <c r="W44" s="191"/>
      <c r="X44" s="191"/>
      <c r="Y44" s="191">
        <v>2</v>
      </c>
      <c r="Z44" s="191">
        <v>5</v>
      </c>
      <c r="AA44" s="191"/>
      <c r="AB44" s="191"/>
      <c r="AC44" s="191">
        <v>2</v>
      </c>
      <c r="AD44" s="191"/>
      <c r="AE44" s="191"/>
      <c r="AF44" s="191">
        <f t="shared" si="10"/>
        <v>9</v>
      </c>
      <c r="AG44" s="191">
        <f t="shared" si="1"/>
        <v>-1</v>
      </c>
      <c r="AH44" s="191">
        <f t="shared" si="2"/>
        <v>2</v>
      </c>
      <c r="AI44" s="191">
        <f t="shared" si="3"/>
        <v>5</v>
      </c>
      <c r="AJ44" s="191">
        <f t="shared" si="4"/>
        <v>0</v>
      </c>
      <c r="AK44" s="191">
        <f t="shared" si="5"/>
        <v>0</v>
      </c>
      <c r="AL44" s="191">
        <f t="shared" si="6"/>
        <v>2</v>
      </c>
      <c r="AM44" s="191">
        <f t="shared" si="7"/>
        <v>0</v>
      </c>
      <c r="AN44" s="191">
        <f t="shared" si="8"/>
        <v>0</v>
      </c>
      <c r="AO44" s="194">
        <f t="shared" si="9"/>
        <v>8</v>
      </c>
      <c r="AP44" s="165">
        <v>0</v>
      </c>
      <c r="AQ44" s="165">
        <f>AO44</f>
        <v>8</v>
      </c>
      <c r="AR44" s="140">
        <v>0</v>
      </c>
      <c r="AS44" s="140">
        <v>0</v>
      </c>
      <c r="AT44" s="140">
        <v>0</v>
      </c>
      <c r="AU44" s="164">
        <v>0</v>
      </c>
      <c r="AV44" s="178">
        <v>518559</v>
      </c>
      <c r="AW44" s="178">
        <v>174698</v>
      </c>
      <c r="AX44" s="200" t="s">
        <v>73</v>
      </c>
    </row>
    <row r="45" spans="1:50" x14ac:dyDescent="0.25">
      <c r="A45" s="191" t="s">
        <v>186</v>
      </c>
      <c r="B45" s="191" t="s">
        <v>20</v>
      </c>
      <c r="C45" s="191"/>
      <c r="D45" s="157">
        <v>42831</v>
      </c>
      <c r="E45" s="157">
        <v>43928</v>
      </c>
      <c r="F45" s="160">
        <v>43884</v>
      </c>
      <c r="G45" s="170"/>
      <c r="H45" s="195" t="s">
        <v>1131</v>
      </c>
      <c r="I45" s="115" t="s">
        <v>1203</v>
      </c>
      <c r="J45" s="115"/>
      <c r="K45" s="191" t="s">
        <v>187</v>
      </c>
      <c r="L45" s="193" t="s">
        <v>188</v>
      </c>
      <c r="M45" s="191"/>
      <c r="N45" s="191"/>
      <c r="O45" s="191"/>
      <c r="P45" s="191">
        <v>1</v>
      </c>
      <c r="Q45" s="191"/>
      <c r="R45" s="191"/>
      <c r="S45" s="191"/>
      <c r="T45" s="191"/>
      <c r="U45" s="191"/>
      <c r="V45" s="191">
        <f t="shared" si="12"/>
        <v>1</v>
      </c>
      <c r="W45" s="191"/>
      <c r="X45" s="191"/>
      <c r="Y45" s="191">
        <v>2</v>
      </c>
      <c r="Z45" s="191"/>
      <c r="AA45" s="191"/>
      <c r="AB45" s="191"/>
      <c r="AC45" s="191"/>
      <c r="AD45" s="191"/>
      <c r="AE45" s="191"/>
      <c r="AF45" s="191">
        <f t="shared" si="10"/>
        <v>2</v>
      </c>
      <c r="AG45" s="191">
        <f t="shared" si="1"/>
        <v>0</v>
      </c>
      <c r="AH45" s="191">
        <f t="shared" si="2"/>
        <v>2</v>
      </c>
      <c r="AI45" s="191">
        <f t="shared" si="3"/>
        <v>-1</v>
      </c>
      <c r="AJ45" s="191">
        <f t="shared" si="4"/>
        <v>0</v>
      </c>
      <c r="AK45" s="191">
        <f t="shared" si="5"/>
        <v>0</v>
      </c>
      <c r="AL45" s="191">
        <f t="shared" si="6"/>
        <v>0</v>
      </c>
      <c r="AM45" s="191">
        <f t="shared" si="7"/>
        <v>0</v>
      </c>
      <c r="AN45" s="191">
        <f t="shared" si="8"/>
        <v>0</v>
      </c>
      <c r="AO45" s="194">
        <f t="shared" si="9"/>
        <v>1</v>
      </c>
      <c r="AP45" s="165">
        <v>0</v>
      </c>
      <c r="AQ45" s="165">
        <f>AO45</f>
        <v>1</v>
      </c>
      <c r="AR45" s="140">
        <v>0</v>
      </c>
      <c r="AS45" s="140">
        <v>0</v>
      </c>
      <c r="AT45" s="140">
        <v>0</v>
      </c>
      <c r="AU45" s="164">
        <v>0</v>
      </c>
      <c r="AV45" s="178">
        <v>514775</v>
      </c>
      <c r="AW45" s="178">
        <v>172397</v>
      </c>
      <c r="AX45" s="200" t="s">
        <v>41</v>
      </c>
    </row>
    <row r="46" spans="1:50" x14ac:dyDescent="0.25">
      <c r="A46" s="191" t="s">
        <v>189</v>
      </c>
      <c r="B46" s="191" t="s">
        <v>20</v>
      </c>
      <c r="C46" s="191"/>
      <c r="D46" s="157">
        <v>42536</v>
      </c>
      <c r="E46" s="157">
        <v>43633</v>
      </c>
      <c r="F46" s="170"/>
      <c r="G46" s="157">
        <v>43676</v>
      </c>
      <c r="H46" s="156" t="s">
        <v>1129</v>
      </c>
      <c r="I46" s="115" t="s">
        <v>1203</v>
      </c>
      <c r="J46" s="115"/>
      <c r="K46" s="191" t="s">
        <v>190</v>
      </c>
      <c r="L46" s="193" t="s">
        <v>191</v>
      </c>
      <c r="M46" s="191" t="s">
        <v>658</v>
      </c>
      <c r="N46" s="191"/>
      <c r="O46" s="191"/>
      <c r="P46" s="191">
        <v>1</v>
      </c>
      <c r="Q46" s="191"/>
      <c r="R46" s="191"/>
      <c r="S46" s="191"/>
      <c r="T46" s="191"/>
      <c r="U46" s="191"/>
      <c r="V46" s="191">
        <f t="shared" si="12"/>
        <v>1</v>
      </c>
      <c r="W46" s="191"/>
      <c r="X46" s="191"/>
      <c r="Y46" s="191"/>
      <c r="Z46" s="191">
        <v>1</v>
      </c>
      <c r="AA46" s="191"/>
      <c r="AB46" s="191"/>
      <c r="AC46" s="191"/>
      <c r="AD46" s="191"/>
      <c r="AE46" s="191"/>
      <c r="AF46" s="191">
        <f t="shared" si="10"/>
        <v>1</v>
      </c>
      <c r="AG46" s="191">
        <f t="shared" si="1"/>
        <v>0</v>
      </c>
      <c r="AH46" s="191">
        <f t="shared" si="2"/>
        <v>0</v>
      </c>
      <c r="AI46" s="191">
        <f t="shared" si="3"/>
        <v>0</v>
      </c>
      <c r="AJ46" s="191">
        <f t="shared" si="4"/>
        <v>0</v>
      </c>
      <c r="AK46" s="191">
        <f t="shared" si="5"/>
        <v>0</v>
      </c>
      <c r="AL46" s="191">
        <f t="shared" si="6"/>
        <v>0</v>
      </c>
      <c r="AM46" s="191">
        <f t="shared" si="7"/>
        <v>0</v>
      </c>
      <c r="AN46" s="191">
        <f t="shared" si="8"/>
        <v>0</v>
      </c>
      <c r="AO46" s="194">
        <f t="shared" si="9"/>
        <v>0</v>
      </c>
      <c r="AP46" s="165">
        <f>AO46</f>
        <v>0</v>
      </c>
      <c r="AQ46" s="165">
        <v>0</v>
      </c>
      <c r="AR46" s="140">
        <v>0</v>
      </c>
      <c r="AS46" s="140">
        <v>0</v>
      </c>
      <c r="AT46" s="140">
        <v>0</v>
      </c>
      <c r="AU46" s="164">
        <v>0</v>
      </c>
      <c r="AV46" s="178">
        <v>513492</v>
      </c>
      <c r="AW46" s="178">
        <v>170250</v>
      </c>
      <c r="AX46" s="200" t="s">
        <v>26</v>
      </c>
    </row>
    <row r="47" spans="1:50" x14ac:dyDescent="0.25">
      <c r="A47" s="191" t="s">
        <v>192</v>
      </c>
      <c r="B47" s="191" t="s">
        <v>38</v>
      </c>
      <c r="C47" s="191"/>
      <c r="D47" s="157">
        <v>42565</v>
      </c>
      <c r="E47" s="157">
        <v>43660</v>
      </c>
      <c r="F47" s="160">
        <v>43656</v>
      </c>
      <c r="G47" s="170"/>
      <c r="H47" s="195" t="s">
        <v>1131</v>
      </c>
      <c r="I47" s="115" t="s">
        <v>1203</v>
      </c>
      <c r="J47" s="115"/>
      <c r="K47" s="191" t="s">
        <v>193</v>
      </c>
      <c r="L47" s="193" t="s">
        <v>194</v>
      </c>
      <c r="M47" s="191"/>
      <c r="N47" s="191"/>
      <c r="O47" s="191"/>
      <c r="P47" s="191"/>
      <c r="Q47" s="191"/>
      <c r="R47" s="191"/>
      <c r="S47" s="191"/>
      <c r="T47" s="191"/>
      <c r="U47" s="191"/>
      <c r="V47" s="191">
        <f t="shared" si="12"/>
        <v>0</v>
      </c>
      <c r="W47" s="191"/>
      <c r="X47" s="191">
        <v>9</v>
      </c>
      <c r="Y47" s="191"/>
      <c r="Z47" s="191"/>
      <c r="AA47" s="191"/>
      <c r="AB47" s="191"/>
      <c r="AC47" s="191"/>
      <c r="AD47" s="191"/>
      <c r="AE47" s="191"/>
      <c r="AF47" s="191">
        <f t="shared" si="10"/>
        <v>9</v>
      </c>
      <c r="AG47" s="191">
        <f t="shared" si="1"/>
        <v>9</v>
      </c>
      <c r="AH47" s="191">
        <f t="shared" si="2"/>
        <v>0</v>
      </c>
      <c r="AI47" s="191">
        <f t="shared" si="3"/>
        <v>0</v>
      </c>
      <c r="AJ47" s="191">
        <f t="shared" si="4"/>
        <v>0</v>
      </c>
      <c r="AK47" s="191">
        <f t="shared" si="5"/>
        <v>0</v>
      </c>
      <c r="AL47" s="191">
        <f t="shared" si="6"/>
        <v>0</v>
      </c>
      <c r="AM47" s="191">
        <f t="shared" si="7"/>
        <v>0</v>
      </c>
      <c r="AN47" s="191">
        <f t="shared" si="8"/>
        <v>0</v>
      </c>
      <c r="AO47" s="194">
        <f t="shared" si="9"/>
        <v>9</v>
      </c>
      <c r="AP47" s="165">
        <v>0</v>
      </c>
      <c r="AQ47" s="165">
        <f>AO47</f>
        <v>9</v>
      </c>
      <c r="AR47" s="140">
        <v>0</v>
      </c>
      <c r="AS47" s="140">
        <v>0</v>
      </c>
      <c r="AT47" s="140">
        <v>0</v>
      </c>
      <c r="AU47" s="164">
        <v>0</v>
      </c>
      <c r="AV47" s="178">
        <v>517924</v>
      </c>
      <c r="AW47" s="178">
        <v>174891</v>
      </c>
      <c r="AX47" s="200" t="s">
        <v>73</v>
      </c>
    </row>
    <row r="48" spans="1:50" ht="15" customHeight="1" x14ac:dyDescent="0.25">
      <c r="A48" s="191" t="s">
        <v>195</v>
      </c>
      <c r="B48" s="191" t="s">
        <v>20</v>
      </c>
      <c r="C48" s="191"/>
      <c r="D48" s="157">
        <v>42657</v>
      </c>
      <c r="E48" s="157">
        <v>43752</v>
      </c>
      <c r="F48" s="157">
        <v>43070</v>
      </c>
      <c r="G48" s="157">
        <v>43665</v>
      </c>
      <c r="H48" s="156" t="s">
        <v>1129</v>
      </c>
      <c r="I48" s="115" t="s">
        <v>1203</v>
      </c>
      <c r="J48" s="115"/>
      <c r="K48" s="191" t="s">
        <v>196</v>
      </c>
      <c r="L48" s="193" t="s">
        <v>197</v>
      </c>
      <c r="M48" s="191" t="s">
        <v>198</v>
      </c>
      <c r="N48" s="191"/>
      <c r="O48" s="191"/>
      <c r="P48" s="191"/>
      <c r="Q48" s="191"/>
      <c r="R48" s="191"/>
      <c r="S48" s="191"/>
      <c r="T48" s="191"/>
      <c r="U48" s="191"/>
      <c r="V48" s="191">
        <f t="shared" si="12"/>
        <v>0</v>
      </c>
      <c r="W48" s="191"/>
      <c r="X48" s="191"/>
      <c r="Y48" s="191"/>
      <c r="Z48" s="191"/>
      <c r="AA48" s="191">
        <v>1</v>
      </c>
      <c r="AB48" s="191"/>
      <c r="AC48" s="191"/>
      <c r="AD48" s="191"/>
      <c r="AE48" s="191"/>
      <c r="AF48" s="191">
        <f t="shared" si="10"/>
        <v>1</v>
      </c>
      <c r="AG48" s="191">
        <f t="shared" si="1"/>
        <v>0</v>
      </c>
      <c r="AH48" s="191">
        <f t="shared" si="2"/>
        <v>0</v>
      </c>
      <c r="AI48" s="191">
        <f t="shared" si="3"/>
        <v>0</v>
      </c>
      <c r="AJ48" s="191">
        <f t="shared" si="4"/>
        <v>1</v>
      </c>
      <c r="AK48" s="191">
        <f t="shared" si="5"/>
        <v>0</v>
      </c>
      <c r="AL48" s="191">
        <f t="shared" si="6"/>
        <v>0</v>
      </c>
      <c r="AM48" s="191">
        <f t="shared" si="7"/>
        <v>0</v>
      </c>
      <c r="AN48" s="191">
        <f t="shared" si="8"/>
        <v>0</v>
      </c>
      <c r="AO48" s="194">
        <f t="shared" si="9"/>
        <v>1</v>
      </c>
      <c r="AP48" s="165">
        <f>AO48</f>
        <v>1</v>
      </c>
      <c r="AQ48" s="165">
        <v>0</v>
      </c>
      <c r="AR48" s="140">
        <v>0</v>
      </c>
      <c r="AS48" s="140">
        <v>0</v>
      </c>
      <c r="AT48" s="140">
        <v>0</v>
      </c>
      <c r="AU48" s="164">
        <v>0</v>
      </c>
      <c r="AV48" s="178">
        <v>515988</v>
      </c>
      <c r="AW48" s="178">
        <v>173004</v>
      </c>
      <c r="AX48" s="200" t="s">
        <v>21</v>
      </c>
    </row>
    <row r="49" spans="1:50" x14ac:dyDescent="0.25">
      <c r="A49" s="191" t="s">
        <v>199</v>
      </c>
      <c r="B49" s="191" t="s">
        <v>20</v>
      </c>
      <c r="C49" s="191"/>
      <c r="D49" s="157">
        <v>42613</v>
      </c>
      <c r="E49" s="157">
        <v>43708</v>
      </c>
      <c r="F49" s="157">
        <v>42864</v>
      </c>
      <c r="G49" s="139"/>
      <c r="H49" s="195" t="s">
        <v>1131</v>
      </c>
      <c r="I49" s="115" t="s">
        <v>1203</v>
      </c>
      <c r="J49" s="115"/>
      <c r="K49" s="191" t="s">
        <v>200</v>
      </c>
      <c r="L49" s="193" t="s">
        <v>201</v>
      </c>
      <c r="M49" s="191"/>
      <c r="N49" s="191"/>
      <c r="O49" s="191"/>
      <c r="P49" s="191"/>
      <c r="Q49" s="191"/>
      <c r="R49" s="191"/>
      <c r="S49" s="191"/>
      <c r="T49" s="191"/>
      <c r="U49" s="191"/>
      <c r="V49" s="191">
        <f t="shared" si="12"/>
        <v>0</v>
      </c>
      <c r="W49" s="191"/>
      <c r="X49" s="191"/>
      <c r="Y49" s="191">
        <v>1</v>
      </c>
      <c r="Z49" s="191"/>
      <c r="AA49" s="191"/>
      <c r="AB49" s="191"/>
      <c r="AC49" s="191"/>
      <c r="AD49" s="191"/>
      <c r="AE49" s="191"/>
      <c r="AF49" s="191">
        <f t="shared" si="10"/>
        <v>1</v>
      </c>
      <c r="AG49" s="191">
        <f t="shared" si="1"/>
        <v>0</v>
      </c>
      <c r="AH49" s="191">
        <f t="shared" si="2"/>
        <v>1</v>
      </c>
      <c r="AI49" s="191">
        <f t="shared" si="3"/>
        <v>0</v>
      </c>
      <c r="AJ49" s="191">
        <f t="shared" si="4"/>
        <v>0</v>
      </c>
      <c r="AK49" s="191">
        <f t="shared" si="5"/>
        <v>0</v>
      </c>
      <c r="AL49" s="191">
        <f t="shared" si="6"/>
        <v>0</v>
      </c>
      <c r="AM49" s="191">
        <f t="shared" si="7"/>
        <v>0</v>
      </c>
      <c r="AN49" s="191">
        <f t="shared" si="8"/>
        <v>0</v>
      </c>
      <c r="AO49" s="194">
        <f t="shared" si="9"/>
        <v>1</v>
      </c>
      <c r="AP49" s="165">
        <v>0</v>
      </c>
      <c r="AQ49" s="165">
        <f>AO49</f>
        <v>1</v>
      </c>
      <c r="AR49" s="140">
        <v>0</v>
      </c>
      <c r="AS49" s="140">
        <v>0</v>
      </c>
      <c r="AT49" s="140">
        <v>0</v>
      </c>
      <c r="AU49" s="164">
        <v>0</v>
      </c>
      <c r="AV49" s="178">
        <v>522622</v>
      </c>
      <c r="AW49" s="178">
        <v>177876</v>
      </c>
      <c r="AX49" s="200" t="s">
        <v>27</v>
      </c>
    </row>
    <row r="50" spans="1:50" x14ac:dyDescent="0.25">
      <c r="A50" s="191" t="s">
        <v>202</v>
      </c>
      <c r="B50" s="191" t="s">
        <v>38</v>
      </c>
      <c r="C50" s="191"/>
      <c r="D50" s="157">
        <v>43300</v>
      </c>
      <c r="E50" s="157">
        <v>44396</v>
      </c>
      <c r="F50" s="170"/>
      <c r="G50" s="170"/>
      <c r="H50" s="158" t="s">
        <v>1130</v>
      </c>
      <c r="I50" s="115" t="s">
        <v>1203</v>
      </c>
      <c r="J50" s="115"/>
      <c r="K50" s="191" t="s">
        <v>203</v>
      </c>
      <c r="L50" s="193" t="s">
        <v>204</v>
      </c>
      <c r="M50" s="191" t="s">
        <v>205</v>
      </c>
      <c r="N50" s="191"/>
      <c r="O50" s="191"/>
      <c r="P50" s="191"/>
      <c r="Q50" s="191"/>
      <c r="R50" s="191"/>
      <c r="S50" s="191"/>
      <c r="T50" s="191"/>
      <c r="U50" s="191"/>
      <c r="V50" s="191">
        <f t="shared" si="12"/>
        <v>0</v>
      </c>
      <c r="W50" s="191"/>
      <c r="X50" s="191"/>
      <c r="Y50" s="191">
        <v>2</v>
      </c>
      <c r="Z50" s="191"/>
      <c r="AA50" s="191"/>
      <c r="AB50" s="191"/>
      <c r="AC50" s="191"/>
      <c r="AD50" s="191"/>
      <c r="AE50" s="191"/>
      <c r="AF50" s="191">
        <f t="shared" si="10"/>
        <v>2</v>
      </c>
      <c r="AG50" s="191">
        <f t="shared" si="1"/>
        <v>0</v>
      </c>
      <c r="AH50" s="191">
        <f t="shared" si="2"/>
        <v>2</v>
      </c>
      <c r="AI50" s="191">
        <f t="shared" si="3"/>
        <v>0</v>
      </c>
      <c r="AJ50" s="191">
        <f t="shared" si="4"/>
        <v>0</v>
      </c>
      <c r="AK50" s="191">
        <f t="shared" si="5"/>
        <v>0</v>
      </c>
      <c r="AL50" s="191">
        <f t="shared" si="6"/>
        <v>0</v>
      </c>
      <c r="AM50" s="191">
        <f t="shared" si="7"/>
        <v>0</v>
      </c>
      <c r="AN50" s="191">
        <f t="shared" si="8"/>
        <v>0</v>
      </c>
      <c r="AO50" s="194">
        <f t="shared" si="9"/>
        <v>2</v>
      </c>
      <c r="AP50" s="165">
        <v>0</v>
      </c>
      <c r="AQ50" s="165">
        <v>0</v>
      </c>
      <c r="AR50" s="140">
        <f>$AO$50/4</f>
        <v>0.5</v>
      </c>
      <c r="AS50" s="140">
        <f t="shared" ref="AS50:AU50" si="16">$AO$50/4</f>
        <v>0.5</v>
      </c>
      <c r="AT50" s="140">
        <f t="shared" si="16"/>
        <v>0.5</v>
      </c>
      <c r="AU50" s="164">
        <f t="shared" si="16"/>
        <v>0.5</v>
      </c>
      <c r="AV50" s="178">
        <v>518392</v>
      </c>
      <c r="AW50" s="178">
        <v>175032</v>
      </c>
      <c r="AX50" s="200" t="s">
        <v>73</v>
      </c>
    </row>
    <row r="51" spans="1:50" x14ac:dyDescent="0.25">
      <c r="A51" s="191" t="s">
        <v>206</v>
      </c>
      <c r="B51" s="191" t="s">
        <v>58</v>
      </c>
      <c r="C51" s="191"/>
      <c r="D51" s="157">
        <v>42983</v>
      </c>
      <c r="E51" s="157">
        <v>44079</v>
      </c>
      <c r="F51" s="170"/>
      <c r="G51" s="170"/>
      <c r="H51" s="158" t="s">
        <v>1130</v>
      </c>
      <c r="I51" s="115" t="s">
        <v>1203</v>
      </c>
      <c r="J51" s="115"/>
      <c r="K51" s="191" t="s">
        <v>207</v>
      </c>
      <c r="L51" s="193" t="s">
        <v>208</v>
      </c>
      <c r="M51" s="191" t="s">
        <v>209</v>
      </c>
      <c r="N51" s="191"/>
      <c r="O51" s="191"/>
      <c r="P51" s="191"/>
      <c r="Q51" s="191"/>
      <c r="R51" s="191"/>
      <c r="S51" s="191"/>
      <c r="T51" s="191"/>
      <c r="U51" s="191"/>
      <c r="V51" s="191">
        <f t="shared" si="12"/>
        <v>0</v>
      </c>
      <c r="W51" s="191"/>
      <c r="X51" s="191">
        <v>4</v>
      </c>
      <c r="Y51" s="191">
        <v>12</v>
      </c>
      <c r="Z51" s="191">
        <v>10</v>
      </c>
      <c r="AA51" s="191">
        <v>2</v>
      </c>
      <c r="AB51" s="191"/>
      <c r="AC51" s="191"/>
      <c r="AD51" s="191"/>
      <c r="AE51" s="191"/>
      <c r="AF51" s="191">
        <f t="shared" si="10"/>
        <v>28</v>
      </c>
      <c r="AG51" s="191">
        <f t="shared" si="1"/>
        <v>4</v>
      </c>
      <c r="AH51" s="191">
        <f t="shared" si="2"/>
        <v>12</v>
      </c>
      <c r="AI51" s="191">
        <f t="shared" si="3"/>
        <v>10</v>
      </c>
      <c r="AJ51" s="191">
        <f t="shared" si="4"/>
        <v>2</v>
      </c>
      <c r="AK51" s="191">
        <f t="shared" si="5"/>
        <v>0</v>
      </c>
      <c r="AL51" s="191">
        <f t="shared" si="6"/>
        <v>0</v>
      </c>
      <c r="AM51" s="191">
        <f t="shared" si="7"/>
        <v>0</v>
      </c>
      <c r="AN51" s="191">
        <f t="shared" si="8"/>
        <v>0</v>
      </c>
      <c r="AO51" s="194">
        <f t="shared" si="9"/>
        <v>28</v>
      </c>
      <c r="AP51" s="165">
        <v>0</v>
      </c>
      <c r="AQ51" s="165">
        <v>0</v>
      </c>
      <c r="AR51" s="140">
        <v>28</v>
      </c>
      <c r="AS51" s="140">
        <v>0</v>
      </c>
      <c r="AT51" s="140">
        <v>0</v>
      </c>
      <c r="AU51" s="164">
        <v>0</v>
      </c>
      <c r="AV51" s="178">
        <v>513766</v>
      </c>
      <c r="AW51" s="178">
        <v>169736</v>
      </c>
      <c r="AX51" s="200" t="s">
        <v>26</v>
      </c>
    </row>
    <row r="52" spans="1:50" x14ac:dyDescent="0.25">
      <c r="A52" s="191" t="s">
        <v>210</v>
      </c>
      <c r="B52" s="191" t="s">
        <v>20</v>
      </c>
      <c r="C52" s="191"/>
      <c r="D52" s="157">
        <v>42885</v>
      </c>
      <c r="E52" s="157">
        <v>44302</v>
      </c>
      <c r="F52" s="170"/>
      <c r="G52" s="170"/>
      <c r="H52" s="158" t="s">
        <v>1130</v>
      </c>
      <c r="I52" s="115" t="s">
        <v>1203</v>
      </c>
      <c r="J52" s="115"/>
      <c r="K52" s="191" t="s">
        <v>211</v>
      </c>
      <c r="L52" s="193" t="s">
        <v>212</v>
      </c>
      <c r="M52" s="191" t="s">
        <v>148</v>
      </c>
      <c r="N52" s="191"/>
      <c r="O52" s="191"/>
      <c r="P52" s="191"/>
      <c r="Q52" s="191"/>
      <c r="R52" s="191"/>
      <c r="S52" s="191"/>
      <c r="T52" s="191"/>
      <c r="U52" s="191"/>
      <c r="V52" s="191">
        <f t="shared" si="12"/>
        <v>0</v>
      </c>
      <c r="W52" s="191"/>
      <c r="X52" s="191"/>
      <c r="Y52" s="191"/>
      <c r="Z52" s="191">
        <v>2</v>
      </c>
      <c r="AA52" s="191"/>
      <c r="AB52" s="191"/>
      <c r="AC52" s="191"/>
      <c r="AD52" s="191"/>
      <c r="AE52" s="191"/>
      <c r="AF52" s="191">
        <f t="shared" si="10"/>
        <v>2</v>
      </c>
      <c r="AG52" s="191">
        <f t="shared" si="1"/>
        <v>0</v>
      </c>
      <c r="AH52" s="191">
        <f t="shared" si="2"/>
        <v>0</v>
      </c>
      <c r="AI52" s="191">
        <f t="shared" si="3"/>
        <v>2</v>
      </c>
      <c r="AJ52" s="191">
        <f t="shared" si="4"/>
        <v>0</v>
      </c>
      <c r="AK52" s="191">
        <f t="shared" si="5"/>
        <v>0</v>
      </c>
      <c r="AL52" s="191">
        <f t="shared" si="6"/>
        <v>0</v>
      </c>
      <c r="AM52" s="191">
        <f t="shared" si="7"/>
        <v>0</v>
      </c>
      <c r="AN52" s="191">
        <f t="shared" si="8"/>
        <v>0</v>
      </c>
      <c r="AO52" s="194">
        <f t="shared" si="9"/>
        <v>2</v>
      </c>
      <c r="AP52" s="165">
        <v>0</v>
      </c>
      <c r="AQ52" s="165">
        <v>0</v>
      </c>
      <c r="AR52" s="140">
        <f>$AO$52/4</f>
        <v>0.5</v>
      </c>
      <c r="AS52" s="140">
        <f t="shared" ref="AS52:AU52" si="17">$AO$52/4</f>
        <v>0.5</v>
      </c>
      <c r="AT52" s="140">
        <f t="shared" si="17"/>
        <v>0.5</v>
      </c>
      <c r="AU52" s="164">
        <f t="shared" si="17"/>
        <v>0.5</v>
      </c>
      <c r="AV52" s="178">
        <v>516905</v>
      </c>
      <c r="AW52" s="178">
        <v>170733</v>
      </c>
      <c r="AX52" s="200" t="s">
        <v>32</v>
      </c>
    </row>
    <row r="53" spans="1:50" x14ac:dyDescent="0.25">
      <c r="A53" s="191" t="s">
        <v>213</v>
      </c>
      <c r="B53" s="191" t="s">
        <v>52</v>
      </c>
      <c r="C53" s="191"/>
      <c r="D53" s="157">
        <v>42479</v>
      </c>
      <c r="E53" s="157">
        <v>43574</v>
      </c>
      <c r="F53" s="157">
        <v>42552</v>
      </c>
      <c r="G53" s="170"/>
      <c r="H53" s="195" t="s">
        <v>1131</v>
      </c>
      <c r="I53" s="115" t="s">
        <v>1203</v>
      </c>
      <c r="J53" s="115"/>
      <c r="K53" s="191" t="s">
        <v>214</v>
      </c>
      <c r="L53" s="193" t="s">
        <v>215</v>
      </c>
      <c r="M53" s="191"/>
      <c r="N53" s="191"/>
      <c r="O53" s="191"/>
      <c r="P53" s="191"/>
      <c r="Q53" s="191">
        <v>1</v>
      </c>
      <c r="R53" s="191"/>
      <c r="S53" s="191"/>
      <c r="T53" s="191"/>
      <c r="U53" s="191"/>
      <c r="V53" s="191">
        <f t="shared" si="12"/>
        <v>1</v>
      </c>
      <c r="W53" s="191"/>
      <c r="X53" s="191"/>
      <c r="Y53" s="191"/>
      <c r="Z53" s="191"/>
      <c r="AA53" s="191">
        <v>2</v>
      </c>
      <c r="AB53" s="191"/>
      <c r="AC53" s="191"/>
      <c r="AD53" s="191"/>
      <c r="AE53" s="191"/>
      <c r="AF53" s="191">
        <f t="shared" si="10"/>
        <v>2</v>
      </c>
      <c r="AG53" s="191">
        <f t="shared" si="1"/>
        <v>0</v>
      </c>
      <c r="AH53" s="191">
        <f t="shared" si="2"/>
        <v>0</v>
      </c>
      <c r="AI53" s="191">
        <f t="shared" si="3"/>
        <v>0</v>
      </c>
      <c r="AJ53" s="191">
        <f t="shared" si="4"/>
        <v>1</v>
      </c>
      <c r="AK53" s="191">
        <f t="shared" si="5"/>
        <v>0</v>
      </c>
      <c r="AL53" s="191">
        <f t="shared" si="6"/>
        <v>0</v>
      </c>
      <c r="AM53" s="191">
        <f t="shared" si="7"/>
        <v>0</v>
      </c>
      <c r="AN53" s="191">
        <f t="shared" si="8"/>
        <v>0</v>
      </c>
      <c r="AO53" s="194">
        <f t="shared" si="9"/>
        <v>1</v>
      </c>
      <c r="AP53" s="165">
        <v>0</v>
      </c>
      <c r="AQ53" s="165">
        <f>AO53</f>
        <v>1</v>
      </c>
      <c r="AR53" s="140">
        <v>0</v>
      </c>
      <c r="AS53" s="140">
        <v>0</v>
      </c>
      <c r="AT53" s="140">
        <v>0</v>
      </c>
      <c r="AU53" s="164">
        <v>0</v>
      </c>
      <c r="AV53" s="178">
        <v>520343</v>
      </c>
      <c r="AW53" s="178">
        <v>175141</v>
      </c>
      <c r="AX53" s="200" t="s">
        <v>53</v>
      </c>
    </row>
    <row r="54" spans="1:50" x14ac:dyDescent="0.25">
      <c r="A54" s="191" t="s">
        <v>217</v>
      </c>
      <c r="B54" s="191" t="s">
        <v>46</v>
      </c>
      <c r="C54" s="191"/>
      <c r="D54" s="157">
        <v>42719</v>
      </c>
      <c r="E54" s="157">
        <v>43814</v>
      </c>
      <c r="F54" s="157">
        <v>43497</v>
      </c>
      <c r="G54" s="170"/>
      <c r="H54" s="195" t="s">
        <v>1131</v>
      </c>
      <c r="I54" s="115" t="s">
        <v>1203</v>
      </c>
      <c r="J54" s="115"/>
      <c r="K54" s="191" t="s">
        <v>218</v>
      </c>
      <c r="L54" s="193" t="s">
        <v>219</v>
      </c>
      <c r="M54" s="191" t="s">
        <v>220</v>
      </c>
      <c r="N54" s="191"/>
      <c r="O54" s="191"/>
      <c r="P54" s="191"/>
      <c r="Q54" s="191"/>
      <c r="R54" s="191"/>
      <c r="S54" s="191"/>
      <c r="T54" s="191"/>
      <c r="U54" s="191"/>
      <c r="V54" s="191">
        <f t="shared" si="12"/>
        <v>0</v>
      </c>
      <c r="W54" s="191"/>
      <c r="X54" s="191">
        <v>1</v>
      </c>
      <c r="Y54" s="191"/>
      <c r="Z54" s="191"/>
      <c r="AA54" s="191"/>
      <c r="AB54" s="191"/>
      <c r="AC54" s="191"/>
      <c r="AD54" s="191"/>
      <c r="AE54" s="191"/>
      <c r="AF54" s="191">
        <f t="shared" si="10"/>
        <v>1</v>
      </c>
      <c r="AG54" s="191">
        <f t="shared" si="1"/>
        <v>1</v>
      </c>
      <c r="AH54" s="191">
        <f t="shared" si="2"/>
        <v>0</v>
      </c>
      <c r="AI54" s="191">
        <f t="shared" si="3"/>
        <v>0</v>
      </c>
      <c r="AJ54" s="191">
        <f t="shared" si="4"/>
        <v>0</v>
      </c>
      <c r="AK54" s="191">
        <f t="shared" si="5"/>
        <v>0</v>
      </c>
      <c r="AL54" s="191">
        <f t="shared" si="6"/>
        <v>0</v>
      </c>
      <c r="AM54" s="191">
        <f t="shared" si="7"/>
        <v>0</v>
      </c>
      <c r="AN54" s="191">
        <f t="shared" si="8"/>
        <v>0</v>
      </c>
      <c r="AO54" s="194">
        <f t="shared" si="9"/>
        <v>1</v>
      </c>
      <c r="AP54" s="165">
        <v>0</v>
      </c>
      <c r="AQ54" s="165">
        <f>AO54</f>
        <v>1</v>
      </c>
      <c r="AR54" s="140">
        <v>0</v>
      </c>
      <c r="AS54" s="140">
        <v>0</v>
      </c>
      <c r="AT54" s="140">
        <v>0</v>
      </c>
      <c r="AU54" s="164">
        <v>0</v>
      </c>
      <c r="AV54" s="178">
        <v>517615</v>
      </c>
      <c r="AW54" s="178">
        <v>169709</v>
      </c>
      <c r="AX54" s="200" t="s">
        <v>32</v>
      </c>
    </row>
    <row r="55" spans="1:50" x14ac:dyDescent="0.25">
      <c r="A55" s="191" t="s">
        <v>221</v>
      </c>
      <c r="B55" s="191" t="s">
        <v>52</v>
      </c>
      <c r="C55" s="191"/>
      <c r="D55" s="157">
        <v>43059</v>
      </c>
      <c r="E55" s="157">
        <v>44156</v>
      </c>
      <c r="F55" s="157">
        <v>43132</v>
      </c>
      <c r="G55" s="160">
        <v>43749</v>
      </c>
      <c r="H55" s="156" t="s">
        <v>1129</v>
      </c>
      <c r="I55" s="115" t="s">
        <v>1203</v>
      </c>
      <c r="J55" s="115"/>
      <c r="K55" s="191" t="s">
        <v>222</v>
      </c>
      <c r="L55" s="193" t="s">
        <v>79</v>
      </c>
      <c r="M55" s="191" t="s">
        <v>80</v>
      </c>
      <c r="N55" s="191"/>
      <c r="O55" s="191"/>
      <c r="P55" s="191"/>
      <c r="Q55" s="191"/>
      <c r="R55" s="191"/>
      <c r="S55" s="191"/>
      <c r="T55" s="191"/>
      <c r="U55" s="191"/>
      <c r="V55" s="191">
        <f t="shared" si="12"/>
        <v>0</v>
      </c>
      <c r="W55" s="191"/>
      <c r="X55" s="191">
        <v>2</v>
      </c>
      <c r="Y55" s="191">
        <v>2</v>
      </c>
      <c r="Z55" s="191"/>
      <c r="AA55" s="191"/>
      <c r="AB55" s="191"/>
      <c r="AC55" s="191"/>
      <c r="AD55" s="191"/>
      <c r="AE55" s="191"/>
      <c r="AF55" s="191">
        <f t="shared" si="10"/>
        <v>4</v>
      </c>
      <c r="AG55" s="191">
        <f t="shared" si="1"/>
        <v>2</v>
      </c>
      <c r="AH55" s="191">
        <f t="shared" si="2"/>
        <v>2</v>
      </c>
      <c r="AI55" s="191">
        <f t="shared" si="3"/>
        <v>0</v>
      </c>
      <c r="AJ55" s="191">
        <f t="shared" si="4"/>
        <v>0</v>
      </c>
      <c r="AK55" s="191">
        <f t="shared" si="5"/>
        <v>0</v>
      </c>
      <c r="AL55" s="191">
        <f t="shared" si="6"/>
        <v>0</v>
      </c>
      <c r="AM55" s="191">
        <f t="shared" si="7"/>
        <v>0</v>
      </c>
      <c r="AN55" s="191">
        <f t="shared" si="8"/>
        <v>0</v>
      </c>
      <c r="AO55" s="194">
        <f t="shared" si="9"/>
        <v>4</v>
      </c>
      <c r="AP55" s="165">
        <f>AO55</f>
        <v>4</v>
      </c>
      <c r="AQ55" s="165">
        <v>0</v>
      </c>
      <c r="AR55" s="140">
        <v>0</v>
      </c>
      <c r="AS55" s="140">
        <v>0</v>
      </c>
      <c r="AT55" s="140">
        <v>0</v>
      </c>
      <c r="AU55" s="164">
        <v>0</v>
      </c>
      <c r="AV55" s="178">
        <v>515764</v>
      </c>
      <c r="AW55" s="178">
        <v>173105</v>
      </c>
      <c r="AX55" s="200" t="s">
        <v>21</v>
      </c>
    </row>
    <row r="56" spans="1:50" ht="15" customHeight="1" x14ac:dyDescent="0.25">
      <c r="A56" s="191" t="s">
        <v>223</v>
      </c>
      <c r="B56" s="191" t="s">
        <v>38</v>
      </c>
      <c r="C56" s="191"/>
      <c r="D56" s="157">
        <v>42873</v>
      </c>
      <c r="E56" s="157">
        <v>43969</v>
      </c>
      <c r="F56" s="157">
        <v>43108</v>
      </c>
      <c r="G56" s="157">
        <v>43711</v>
      </c>
      <c r="H56" s="156" t="s">
        <v>1129</v>
      </c>
      <c r="I56" s="115" t="s">
        <v>1203</v>
      </c>
      <c r="J56" s="115"/>
      <c r="K56" s="191" t="s">
        <v>224</v>
      </c>
      <c r="L56" s="193" t="s">
        <v>225</v>
      </c>
      <c r="M56" s="191" t="s">
        <v>226</v>
      </c>
      <c r="N56" s="191"/>
      <c r="O56" s="191"/>
      <c r="P56" s="191"/>
      <c r="Q56" s="191"/>
      <c r="R56" s="191"/>
      <c r="S56" s="191"/>
      <c r="T56" s="191"/>
      <c r="U56" s="191"/>
      <c r="V56" s="191">
        <f t="shared" si="12"/>
        <v>0</v>
      </c>
      <c r="W56" s="191"/>
      <c r="X56" s="191">
        <v>3</v>
      </c>
      <c r="Y56" s="191"/>
      <c r="Z56" s="191"/>
      <c r="AA56" s="191"/>
      <c r="AB56" s="191"/>
      <c r="AC56" s="191"/>
      <c r="AD56" s="191"/>
      <c r="AE56" s="191"/>
      <c r="AF56" s="191">
        <f t="shared" si="10"/>
        <v>3</v>
      </c>
      <c r="AG56" s="191">
        <f t="shared" si="1"/>
        <v>3</v>
      </c>
      <c r="AH56" s="191">
        <f t="shared" si="2"/>
        <v>0</v>
      </c>
      <c r="AI56" s="191">
        <f t="shared" si="3"/>
        <v>0</v>
      </c>
      <c r="AJ56" s="191">
        <f t="shared" si="4"/>
        <v>0</v>
      </c>
      <c r="AK56" s="191">
        <f t="shared" si="5"/>
        <v>0</v>
      </c>
      <c r="AL56" s="191">
        <f t="shared" si="6"/>
        <v>0</v>
      </c>
      <c r="AM56" s="191">
        <f t="shared" si="7"/>
        <v>0</v>
      </c>
      <c r="AN56" s="191">
        <f t="shared" si="8"/>
        <v>0</v>
      </c>
      <c r="AO56" s="194">
        <f t="shared" si="9"/>
        <v>3</v>
      </c>
      <c r="AP56" s="165">
        <f>AO56</f>
        <v>3</v>
      </c>
      <c r="AQ56" s="165">
        <v>0</v>
      </c>
      <c r="AR56" s="140">
        <v>0</v>
      </c>
      <c r="AS56" s="140">
        <v>0</v>
      </c>
      <c r="AT56" s="140">
        <v>0</v>
      </c>
      <c r="AU56" s="164">
        <v>0</v>
      </c>
      <c r="AV56" s="178">
        <v>516815</v>
      </c>
      <c r="AW56" s="178">
        <v>174220</v>
      </c>
      <c r="AX56" s="200" t="s">
        <v>36</v>
      </c>
    </row>
    <row r="57" spans="1:50" x14ac:dyDescent="0.25">
      <c r="A57" s="191" t="s">
        <v>227</v>
      </c>
      <c r="B57" s="191" t="s">
        <v>38</v>
      </c>
      <c r="C57" s="191"/>
      <c r="D57" s="157">
        <v>42632</v>
      </c>
      <c r="E57" s="157">
        <v>43727</v>
      </c>
      <c r="F57" s="157">
        <v>43063</v>
      </c>
      <c r="G57" s="170"/>
      <c r="H57" s="195" t="s">
        <v>1131</v>
      </c>
      <c r="I57" s="115" t="s">
        <v>1203</v>
      </c>
      <c r="J57" s="115"/>
      <c r="K57" s="191" t="s">
        <v>228</v>
      </c>
      <c r="L57" s="193" t="s">
        <v>1147</v>
      </c>
      <c r="M57" s="191" t="s">
        <v>229</v>
      </c>
      <c r="N57" s="191"/>
      <c r="O57" s="191"/>
      <c r="P57" s="191"/>
      <c r="Q57" s="191"/>
      <c r="R57" s="191"/>
      <c r="S57" s="191"/>
      <c r="T57" s="191"/>
      <c r="U57" s="191"/>
      <c r="V57" s="191">
        <f t="shared" si="12"/>
        <v>0</v>
      </c>
      <c r="W57" s="191"/>
      <c r="X57" s="191"/>
      <c r="Y57" s="191"/>
      <c r="Z57" s="191"/>
      <c r="AA57" s="191"/>
      <c r="AB57" s="191">
        <v>1</v>
      </c>
      <c r="AC57" s="191"/>
      <c r="AD57" s="191"/>
      <c r="AE57" s="191"/>
      <c r="AF57" s="191">
        <f t="shared" si="10"/>
        <v>1</v>
      </c>
      <c r="AG57" s="191">
        <f t="shared" si="1"/>
        <v>0</v>
      </c>
      <c r="AH57" s="191">
        <f t="shared" si="2"/>
        <v>0</v>
      </c>
      <c r="AI57" s="191">
        <f t="shared" si="3"/>
        <v>0</v>
      </c>
      <c r="AJ57" s="191">
        <f t="shared" si="4"/>
        <v>0</v>
      </c>
      <c r="AK57" s="191">
        <f t="shared" si="5"/>
        <v>1</v>
      </c>
      <c r="AL57" s="191">
        <f t="shared" si="6"/>
        <v>0</v>
      </c>
      <c r="AM57" s="191">
        <f t="shared" si="7"/>
        <v>0</v>
      </c>
      <c r="AN57" s="191">
        <f t="shared" si="8"/>
        <v>0</v>
      </c>
      <c r="AO57" s="194">
        <f t="shared" si="9"/>
        <v>1</v>
      </c>
      <c r="AP57" s="165">
        <v>0</v>
      </c>
      <c r="AQ57" s="165">
        <f>AO57</f>
        <v>1</v>
      </c>
      <c r="AR57" s="140">
        <v>0</v>
      </c>
      <c r="AS57" s="140">
        <v>0</v>
      </c>
      <c r="AT57" s="140">
        <v>0</v>
      </c>
      <c r="AU57" s="164">
        <v>0</v>
      </c>
      <c r="AV57" s="178">
        <v>517807</v>
      </c>
      <c r="AW57" s="178">
        <v>174892</v>
      </c>
      <c r="AX57" s="200" t="s">
        <v>73</v>
      </c>
    </row>
    <row r="58" spans="1:50" ht="15" customHeight="1" x14ac:dyDescent="0.25">
      <c r="A58" s="191" t="s">
        <v>230</v>
      </c>
      <c r="B58" s="191" t="s">
        <v>58</v>
      </c>
      <c r="C58" s="191"/>
      <c r="D58" s="157">
        <v>42751</v>
      </c>
      <c r="E58" s="157">
        <v>43954</v>
      </c>
      <c r="F58" s="157">
        <v>43132</v>
      </c>
      <c r="G58" s="157">
        <v>43678</v>
      </c>
      <c r="H58" s="156" t="s">
        <v>1129</v>
      </c>
      <c r="I58" s="115" t="s">
        <v>1203</v>
      </c>
      <c r="J58" s="115"/>
      <c r="K58" s="191" t="s">
        <v>231</v>
      </c>
      <c r="L58" s="193" t="s">
        <v>232</v>
      </c>
      <c r="M58" s="191" t="s">
        <v>172</v>
      </c>
      <c r="N58" s="191"/>
      <c r="O58" s="191">
        <v>1</v>
      </c>
      <c r="P58" s="191"/>
      <c r="Q58" s="191"/>
      <c r="R58" s="191"/>
      <c r="S58" s="191"/>
      <c r="T58" s="191"/>
      <c r="U58" s="191"/>
      <c r="V58" s="191">
        <f t="shared" si="12"/>
        <v>1</v>
      </c>
      <c r="W58" s="191"/>
      <c r="X58" s="191">
        <v>2</v>
      </c>
      <c r="Y58" s="191">
        <v>2</v>
      </c>
      <c r="Z58" s="191"/>
      <c r="AA58" s="191"/>
      <c r="AB58" s="191"/>
      <c r="AC58" s="191"/>
      <c r="AD58" s="191"/>
      <c r="AE58" s="191"/>
      <c r="AF58" s="191">
        <f t="shared" si="10"/>
        <v>4</v>
      </c>
      <c r="AG58" s="191">
        <f t="shared" si="1"/>
        <v>2</v>
      </c>
      <c r="AH58" s="191">
        <f t="shared" si="2"/>
        <v>1</v>
      </c>
      <c r="AI58" s="191">
        <f t="shared" si="3"/>
        <v>0</v>
      </c>
      <c r="AJ58" s="191">
        <f t="shared" si="4"/>
        <v>0</v>
      </c>
      <c r="AK58" s="191">
        <f t="shared" si="5"/>
        <v>0</v>
      </c>
      <c r="AL58" s="191">
        <f t="shared" si="6"/>
        <v>0</v>
      </c>
      <c r="AM58" s="191">
        <f t="shared" si="7"/>
        <v>0</v>
      </c>
      <c r="AN58" s="191">
        <f t="shared" si="8"/>
        <v>0</v>
      </c>
      <c r="AO58" s="194">
        <f t="shared" si="9"/>
        <v>3</v>
      </c>
      <c r="AP58" s="165">
        <f>AO58</f>
        <v>3</v>
      </c>
      <c r="AQ58" s="165">
        <v>0</v>
      </c>
      <c r="AR58" s="140">
        <v>0</v>
      </c>
      <c r="AS58" s="140">
        <v>0</v>
      </c>
      <c r="AT58" s="140">
        <v>0</v>
      </c>
      <c r="AU58" s="164">
        <v>0</v>
      </c>
      <c r="AV58" s="178">
        <v>513783</v>
      </c>
      <c r="AW58" s="178">
        <v>169643</v>
      </c>
      <c r="AX58" s="200" t="s">
        <v>26</v>
      </c>
    </row>
    <row r="59" spans="1:50" ht="15" customHeight="1" x14ac:dyDescent="0.25">
      <c r="A59" s="191" t="s">
        <v>233</v>
      </c>
      <c r="B59" s="191" t="s">
        <v>20</v>
      </c>
      <c r="C59" s="191"/>
      <c r="D59" s="157">
        <v>42885</v>
      </c>
      <c r="E59" s="157">
        <v>43981</v>
      </c>
      <c r="F59" s="157">
        <v>43556</v>
      </c>
      <c r="G59" s="170"/>
      <c r="H59" s="159" t="s">
        <v>1131</v>
      </c>
      <c r="I59" s="115" t="s">
        <v>1203</v>
      </c>
      <c r="J59" s="115"/>
      <c r="K59" s="191" t="s">
        <v>234</v>
      </c>
      <c r="L59" s="193" t="s">
        <v>235</v>
      </c>
      <c r="M59" s="191" t="s">
        <v>236</v>
      </c>
      <c r="N59" s="191">
        <v>1</v>
      </c>
      <c r="O59" s="191"/>
      <c r="P59" s="191"/>
      <c r="Q59" s="191"/>
      <c r="R59" s="191"/>
      <c r="S59" s="191"/>
      <c r="T59" s="191"/>
      <c r="U59" s="191"/>
      <c r="V59" s="191">
        <f t="shared" si="12"/>
        <v>1</v>
      </c>
      <c r="W59" s="191"/>
      <c r="X59" s="191"/>
      <c r="Y59" s="191"/>
      <c r="Z59" s="191">
        <v>1</v>
      </c>
      <c r="AA59" s="191"/>
      <c r="AB59" s="191"/>
      <c r="AC59" s="191"/>
      <c r="AD59" s="191"/>
      <c r="AE59" s="191"/>
      <c r="AF59" s="191">
        <f t="shared" si="10"/>
        <v>1</v>
      </c>
      <c r="AG59" s="191">
        <f t="shared" si="1"/>
        <v>-1</v>
      </c>
      <c r="AH59" s="191">
        <f t="shared" si="2"/>
        <v>0</v>
      </c>
      <c r="AI59" s="191">
        <f t="shared" si="3"/>
        <v>1</v>
      </c>
      <c r="AJ59" s="191">
        <f t="shared" si="4"/>
        <v>0</v>
      </c>
      <c r="AK59" s="191">
        <f t="shared" si="5"/>
        <v>0</v>
      </c>
      <c r="AL59" s="191">
        <f t="shared" si="6"/>
        <v>0</v>
      </c>
      <c r="AM59" s="191">
        <f t="shared" si="7"/>
        <v>0</v>
      </c>
      <c r="AN59" s="191">
        <f t="shared" si="8"/>
        <v>0</v>
      </c>
      <c r="AO59" s="194">
        <f t="shared" si="9"/>
        <v>0</v>
      </c>
      <c r="AP59" s="165">
        <v>0</v>
      </c>
      <c r="AQ59" s="165">
        <f>AO59</f>
        <v>0</v>
      </c>
      <c r="AR59" s="140">
        <v>0</v>
      </c>
      <c r="AS59" s="140">
        <v>0</v>
      </c>
      <c r="AT59" s="140">
        <v>0</v>
      </c>
      <c r="AU59" s="164">
        <v>0</v>
      </c>
      <c r="AV59" s="178">
        <v>521779</v>
      </c>
      <c r="AW59" s="178">
        <v>176827</v>
      </c>
      <c r="AX59" s="200" t="s">
        <v>27</v>
      </c>
    </row>
    <row r="60" spans="1:50" ht="15" customHeight="1" x14ac:dyDescent="0.25">
      <c r="A60" s="191" t="s">
        <v>237</v>
      </c>
      <c r="B60" s="191" t="s">
        <v>38</v>
      </c>
      <c r="C60" s="191"/>
      <c r="D60" s="157">
        <v>42689</v>
      </c>
      <c r="E60" s="157">
        <v>44136</v>
      </c>
      <c r="F60" s="157">
        <v>43479</v>
      </c>
      <c r="G60" s="160">
        <v>43969</v>
      </c>
      <c r="H60" s="159" t="s">
        <v>1131</v>
      </c>
      <c r="I60" s="115" t="s">
        <v>1203</v>
      </c>
      <c r="J60" s="115"/>
      <c r="K60" s="191" t="s">
        <v>238</v>
      </c>
      <c r="L60" s="193" t="s">
        <v>239</v>
      </c>
      <c r="M60" s="191"/>
      <c r="N60" s="191"/>
      <c r="O60" s="191"/>
      <c r="P60" s="191"/>
      <c r="Q60" s="191"/>
      <c r="R60" s="191"/>
      <c r="S60" s="191"/>
      <c r="T60" s="191"/>
      <c r="U60" s="191"/>
      <c r="V60" s="191">
        <f t="shared" si="12"/>
        <v>0</v>
      </c>
      <c r="W60" s="191"/>
      <c r="X60" s="191"/>
      <c r="Y60" s="191">
        <v>1</v>
      </c>
      <c r="Z60" s="191"/>
      <c r="AA60" s="191"/>
      <c r="AB60" s="191"/>
      <c r="AC60" s="191"/>
      <c r="AD60" s="191"/>
      <c r="AE60" s="191"/>
      <c r="AF60" s="191">
        <f t="shared" si="10"/>
        <v>1</v>
      </c>
      <c r="AG60" s="191">
        <f t="shared" si="1"/>
        <v>0</v>
      </c>
      <c r="AH60" s="191">
        <f t="shared" si="2"/>
        <v>1</v>
      </c>
      <c r="AI60" s="191">
        <f t="shared" si="3"/>
        <v>0</v>
      </c>
      <c r="AJ60" s="191">
        <f t="shared" si="4"/>
        <v>0</v>
      </c>
      <c r="AK60" s="191">
        <f t="shared" si="5"/>
        <v>0</v>
      </c>
      <c r="AL60" s="191">
        <f t="shared" si="6"/>
        <v>0</v>
      </c>
      <c r="AM60" s="191">
        <f t="shared" si="7"/>
        <v>0</v>
      </c>
      <c r="AN60" s="191">
        <f t="shared" si="8"/>
        <v>0</v>
      </c>
      <c r="AO60" s="194">
        <f t="shared" si="9"/>
        <v>1</v>
      </c>
      <c r="AP60" s="165">
        <v>0</v>
      </c>
      <c r="AQ60" s="165">
        <f>AO60</f>
        <v>1</v>
      </c>
      <c r="AR60" s="140">
        <v>0</v>
      </c>
      <c r="AS60" s="140">
        <v>0</v>
      </c>
      <c r="AT60" s="140">
        <v>0</v>
      </c>
      <c r="AU60" s="164">
        <v>0</v>
      </c>
      <c r="AV60" s="178">
        <v>518846</v>
      </c>
      <c r="AW60" s="178">
        <v>177650</v>
      </c>
      <c r="AX60" s="200" t="s">
        <v>62</v>
      </c>
    </row>
    <row r="61" spans="1:50" ht="15" customHeight="1" x14ac:dyDescent="0.25">
      <c r="A61" s="191" t="s">
        <v>240</v>
      </c>
      <c r="B61" s="191" t="s">
        <v>38</v>
      </c>
      <c r="C61" s="191" t="s">
        <v>1234</v>
      </c>
      <c r="D61" s="157">
        <v>42555</v>
      </c>
      <c r="E61" s="157">
        <v>43665</v>
      </c>
      <c r="F61" s="157">
        <v>43374</v>
      </c>
      <c r="G61" s="157">
        <v>43738</v>
      </c>
      <c r="H61" s="156" t="s">
        <v>1129</v>
      </c>
      <c r="I61" s="115" t="s">
        <v>1203</v>
      </c>
      <c r="J61" s="115"/>
      <c r="K61" s="191" t="s">
        <v>241</v>
      </c>
      <c r="L61" s="193" t="s">
        <v>242</v>
      </c>
      <c r="M61" s="191" t="s">
        <v>243</v>
      </c>
      <c r="N61" s="191"/>
      <c r="O61" s="191"/>
      <c r="P61" s="191"/>
      <c r="Q61" s="191"/>
      <c r="R61" s="191"/>
      <c r="S61" s="191"/>
      <c r="T61" s="191"/>
      <c r="U61" s="191"/>
      <c r="V61" s="191">
        <f t="shared" ref="V61:V93" si="18">SUM(N61:U61)</f>
        <v>0</v>
      </c>
      <c r="W61" s="191"/>
      <c r="X61" s="191">
        <v>12</v>
      </c>
      <c r="Y61" s="191">
        <v>9</v>
      </c>
      <c r="Z61" s="191"/>
      <c r="AA61" s="191"/>
      <c r="AB61" s="191"/>
      <c r="AC61" s="191"/>
      <c r="AD61" s="191"/>
      <c r="AE61" s="191"/>
      <c r="AF61" s="191">
        <f t="shared" ref="AF61:AF123" si="19">SUM(X61:AD61)</f>
        <v>21</v>
      </c>
      <c r="AG61" s="191">
        <f t="shared" ref="AG61:AG123" si="20">X61-N61</f>
        <v>12</v>
      </c>
      <c r="AH61" s="191">
        <f t="shared" ref="AH61:AH123" si="21">Y61-O61</f>
        <v>9</v>
      </c>
      <c r="AI61" s="191">
        <f t="shared" ref="AI61:AI123" si="22">Z61-P61</f>
        <v>0</v>
      </c>
      <c r="AJ61" s="191">
        <f t="shared" ref="AJ61:AJ123" si="23">AA61-Q61</f>
        <v>0</v>
      </c>
      <c r="AK61" s="191">
        <f t="shared" ref="AK61:AK123" si="24">AB61-R61</f>
        <v>0</v>
      </c>
      <c r="AL61" s="191">
        <f t="shared" ref="AL61:AL123" si="25">AC61-S61</f>
        <v>0</v>
      </c>
      <c r="AM61" s="191">
        <f t="shared" ref="AM61:AM123" si="26">AD61-T61</f>
        <v>0</v>
      </c>
      <c r="AN61" s="191">
        <f t="shared" ref="AN61:AN123" si="27">0-U61</f>
        <v>0</v>
      </c>
      <c r="AO61" s="194">
        <f t="shared" ref="AO61:AO123" si="28">AF61-V61</f>
        <v>21</v>
      </c>
      <c r="AP61" s="165">
        <f>AO61</f>
        <v>21</v>
      </c>
      <c r="AQ61" s="165">
        <v>0</v>
      </c>
      <c r="AR61" s="140">
        <v>0</v>
      </c>
      <c r="AS61" s="140">
        <v>0</v>
      </c>
      <c r="AT61" s="140">
        <v>0</v>
      </c>
      <c r="AU61" s="164">
        <v>0</v>
      </c>
      <c r="AV61" s="178">
        <v>514411</v>
      </c>
      <c r="AW61" s="178">
        <v>171129</v>
      </c>
      <c r="AX61" s="200" t="s">
        <v>87</v>
      </c>
    </row>
    <row r="62" spans="1:50" ht="15" customHeight="1" x14ac:dyDescent="0.25">
      <c r="A62" s="191" t="s">
        <v>244</v>
      </c>
      <c r="B62" s="191" t="s">
        <v>46</v>
      </c>
      <c r="C62" s="191"/>
      <c r="D62" s="157">
        <v>43392</v>
      </c>
      <c r="E62" s="157">
        <v>44488</v>
      </c>
      <c r="F62" s="157">
        <v>43525</v>
      </c>
      <c r="G62" s="160">
        <v>43892</v>
      </c>
      <c r="H62" s="156" t="s">
        <v>1129</v>
      </c>
      <c r="I62" s="115" t="s">
        <v>1203</v>
      </c>
      <c r="J62" s="115"/>
      <c r="K62" s="191" t="s">
        <v>245</v>
      </c>
      <c r="L62" s="193" t="s">
        <v>246</v>
      </c>
      <c r="M62" s="191" t="s">
        <v>247</v>
      </c>
      <c r="N62" s="191"/>
      <c r="O62" s="191"/>
      <c r="P62" s="191"/>
      <c r="Q62" s="191">
        <v>1</v>
      </c>
      <c r="R62" s="191"/>
      <c r="S62" s="191"/>
      <c r="T62" s="191"/>
      <c r="U62" s="191"/>
      <c r="V62" s="191">
        <f t="shared" si="18"/>
        <v>1</v>
      </c>
      <c r="W62" s="191"/>
      <c r="X62" s="191">
        <v>2</v>
      </c>
      <c r="Y62" s="191">
        <v>2</v>
      </c>
      <c r="Z62" s="191"/>
      <c r="AA62" s="191"/>
      <c r="AB62" s="191"/>
      <c r="AC62" s="191"/>
      <c r="AD62" s="191"/>
      <c r="AE62" s="191"/>
      <c r="AF62" s="191">
        <f t="shared" si="19"/>
        <v>4</v>
      </c>
      <c r="AG62" s="191">
        <f t="shared" si="20"/>
        <v>2</v>
      </c>
      <c r="AH62" s="191">
        <f t="shared" si="21"/>
        <v>2</v>
      </c>
      <c r="AI62" s="191">
        <f t="shared" si="22"/>
        <v>0</v>
      </c>
      <c r="AJ62" s="191">
        <f t="shared" si="23"/>
        <v>-1</v>
      </c>
      <c r="AK62" s="191">
        <f t="shared" si="24"/>
        <v>0</v>
      </c>
      <c r="AL62" s="191">
        <f t="shared" si="25"/>
        <v>0</v>
      </c>
      <c r="AM62" s="191">
        <f t="shared" si="26"/>
        <v>0</v>
      </c>
      <c r="AN62" s="191">
        <f t="shared" si="27"/>
        <v>0</v>
      </c>
      <c r="AO62" s="194">
        <f t="shared" si="28"/>
        <v>3</v>
      </c>
      <c r="AP62" s="165">
        <f>AO62</f>
        <v>3</v>
      </c>
      <c r="AQ62" s="165">
        <v>0</v>
      </c>
      <c r="AR62" s="140">
        <v>0</v>
      </c>
      <c r="AS62" s="140">
        <v>0</v>
      </c>
      <c r="AT62" s="140">
        <v>0</v>
      </c>
      <c r="AU62" s="164">
        <v>0</v>
      </c>
      <c r="AV62" s="178">
        <v>516100</v>
      </c>
      <c r="AW62" s="178">
        <v>174435</v>
      </c>
      <c r="AX62" s="200" t="s">
        <v>36</v>
      </c>
    </row>
    <row r="63" spans="1:50" ht="15" customHeight="1" x14ac:dyDescent="0.25">
      <c r="A63" s="191" t="s">
        <v>248</v>
      </c>
      <c r="B63" s="191" t="s">
        <v>46</v>
      </c>
      <c r="C63" s="191"/>
      <c r="D63" s="157">
        <v>42587</v>
      </c>
      <c r="E63" s="157">
        <v>43682</v>
      </c>
      <c r="F63" s="157">
        <v>42642</v>
      </c>
      <c r="G63" s="160">
        <v>43921</v>
      </c>
      <c r="H63" s="156" t="s">
        <v>1129</v>
      </c>
      <c r="I63" s="115" t="s">
        <v>1203</v>
      </c>
      <c r="J63" s="115"/>
      <c r="K63" s="191" t="s">
        <v>249</v>
      </c>
      <c r="L63" s="193" t="s">
        <v>250</v>
      </c>
      <c r="M63" s="191"/>
      <c r="N63" s="191"/>
      <c r="O63" s="191"/>
      <c r="P63" s="191"/>
      <c r="Q63" s="191">
        <v>2</v>
      </c>
      <c r="R63" s="191"/>
      <c r="S63" s="191"/>
      <c r="T63" s="191"/>
      <c r="U63" s="191"/>
      <c r="V63" s="191">
        <f t="shared" si="18"/>
        <v>2</v>
      </c>
      <c r="W63" s="191"/>
      <c r="X63" s="191"/>
      <c r="Y63" s="191"/>
      <c r="Z63" s="191"/>
      <c r="AA63" s="191">
        <v>1</v>
      </c>
      <c r="AB63" s="191"/>
      <c r="AC63" s="191"/>
      <c r="AD63" s="191"/>
      <c r="AE63" s="191"/>
      <c r="AF63" s="191">
        <f t="shared" si="19"/>
        <v>1</v>
      </c>
      <c r="AG63" s="191">
        <f t="shared" si="20"/>
        <v>0</v>
      </c>
      <c r="AH63" s="191">
        <f t="shared" si="21"/>
        <v>0</v>
      </c>
      <c r="AI63" s="191">
        <f t="shared" si="22"/>
        <v>0</v>
      </c>
      <c r="AJ63" s="191">
        <f t="shared" si="23"/>
        <v>-1</v>
      </c>
      <c r="AK63" s="191">
        <f t="shared" si="24"/>
        <v>0</v>
      </c>
      <c r="AL63" s="191">
        <f t="shared" si="25"/>
        <v>0</v>
      </c>
      <c r="AM63" s="191">
        <f t="shared" si="26"/>
        <v>0</v>
      </c>
      <c r="AN63" s="191">
        <f t="shared" si="27"/>
        <v>0</v>
      </c>
      <c r="AO63" s="194">
        <f t="shared" si="28"/>
        <v>-1</v>
      </c>
      <c r="AP63" s="165">
        <f>AO63</f>
        <v>-1</v>
      </c>
      <c r="AQ63" s="165">
        <v>0</v>
      </c>
      <c r="AR63" s="140">
        <v>0</v>
      </c>
      <c r="AS63" s="140">
        <v>0</v>
      </c>
      <c r="AT63" s="140">
        <v>0</v>
      </c>
      <c r="AU63" s="164">
        <v>0</v>
      </c>
      <c r="AV63" s="178">
        <v>516878</v>
      </c>
      <c r="AW63" s="178">
        <v>174968</v>
      </c>
      <c r="AX63" s="200" t="s">
        <v>36</v>
      </c>
    </row>
    <row r="64" spans="1:50" ht="15" customHeight="1" x14ac:dyDescent="0.25">
      <c r="A64" s="191" t="s">
        <v>251</v>
      </c>
      <c r="B64" s="191" t="s">
        <v>52</v>
      </c>
      <c r="C64" s="191"/>
      <c r="D64" s="157">
        <v>43334</v>
      </c>
      <c r="E64" s="157">
        <v>44430</v>
      </c>
      <c r="F64" s="170"/>
      <c r="G64" s="170"/>
      <c r="H64" s="158" t="s">
        <v>1130</v>
      </c>
      <c r="I64" s="115" t="s">
        <v>1203</v>
      </c>
      <c r="J64" s="115"/>
      <c r="K64" s="191" t="s">
        <v>252</v>
      </c>
      <c r="L64" s="193" t="s">
        <v>253</v>
      </c>
      <c r="M64" s="191" t="s">
        <v>254</v>
      </c>
      <c r="N64" s="191">
        <v>1</v>
      </c>
      <c r="O64" s="191">
        <v>2</v>
      </c>
      <c r="P64" s="191"/>
      <c r="Q64" s="191"/>
      <c r="R64" s="191"/>
      <c r="S64" s="191"/>
      <c r="T64" s="191"/>
      <c r="U64" s="191"/>
      <c r="V64" s="191">
        <f t="shared" si="18"/>
        <v>3</v>
      </c>
      <c r="W64" s="191"/>
      <c r="X64" s="191">
        <v>5</v>
      </c>
      <c r="Y64" s="191">
        <v>5</v>
      </c>
      <c r="Z64" s="191"/>
      <c r="AA64" s="191"/>
      <c r="AB64" s="191"/>
      <c r="AC64" s="191"/>
      <c r="AD64" s="191"/>
      <c r="AE64" s="191"/>
      <c r="AF64" s="191">
        <f t="shared" si="19"/>
        <v>10</v>
      </c>
      <c r="AG64" s="191">
        <f t="shared" si="20"/>
        <v>4</v>
      </c>
      <c r="AH64" s="191">
        <f t="shared" si="21"/>
        <v>3</v>
      </c>
      <c r="AI64" s="191">
        <f t="shared" si="22"/>
        <v>0</v>
      </c>
      <c r="AJ64" s="191">
        <f t="shared" si="23"/>
        <v>0</v>
      </c>
      <c r="AK64" s="191">
        <f t="shared" si="24"/>
        <v>0</v>
      </c>
      <c r="AL64" s="191">
        <f t="shared" si="25"/>
        <v>0</v>
      </c>
      <c r="AM64" s="191">
        <f t="shared" si="26"/>
        <v>0</v>
      </c>
      <c r="AN64" s="191">
        <f t="shared" si="27"/>
        <v>0</v>
      </c>
      <c r="AO64" s="194">
        <f t="shared" si="28"/>
        <v>7</v>
      </c>
      <c r="AP64" s="165">
        <v>0</v>
      </c>
      <c r="AQ64" s="165">
        <v>0</v>
      </c>
      <c r="AR64" s="179">
        <f>$AO$64/4</f>
        <v>1.75</v>
      </c>
      <c r="AS64" s="179">
        <f t="shared" ref="AS64:AU64" si="29">$AO$64/4</f>
        <v>1.75</v>
      </c>
      <c r="AT64" s="179">
        <f t="shared" si="29"/>
        <v>1.75</v>
      </c>
      <c r="AU64" s="180">
        <f t="shared" si="29"/>
        <v>1.75</v>
      </c>
      <c r="AV64" s="178">
        <v>514440</v>
      </c>
      <c r="AW64" s="178">
        <v>171238</v>
      </c>
      <c r="AX64" s="200" t="s">
        <v>87</v>
      </c>
    </row>
    <row r="65" spans="1:50" ht="15" customHeight="1" x14ac:dyDescent="0.25">
      <c r="A65" s="191" t="s">
        <v>255</v>
      </c>
      <c r="B65" s="191" t="s">
        <v>46</v>
      </c>
      <c r="C65" s="191"/>
      <c r="D65" s="157">
        <v>42599</v>
      </c>
      <c r="E65" s="157">
        <v>43694</v>
      </c>
      <c r="F65" s="157">
        <v>43479</v>
      </c>
      <c r="G65" s="170"/>
      <c r="H65" s="195" t="s">
        <v>1131</v>
      </c>
      <c r="I65" s="115" t="s">
        <v>1203</v>
      </c>
      <c r="J65" s="115"/>
      <c r="K65" s="191" t="s">
        <v>256</v>
      </c>
      <c r="L65" s="193" t="s">
        <v>257</v>
      </c>
      <c r="M65" s="191"/>
      <c r="N65" s="191">
        <v>2</v>
      </c>
      <c r="O65" s="191">
        <v>2</v>
      </c>
      <c r="P65" s="191">
        <v>1</v>
      </c>
      <c r="Q65" s="191"/>
      <c r="R65" s="191"/>
      <c r="S65" s="191"/>
      <c r="T65" s="191"/>
      <c r="U65" s="191"/>
      <c r="V65" s="191">
        <f t="shared" si="18"/>
        <v>5</v>
      </c>
      <c r="W65" s="191"/>
      <c r="X65" s="191">
        <v>1</v>
      </c>
      <c r="Y65" s="191"/>
      <c r="Z65" s="191"/>
      <c r="AA65" s="191">
        <v>1</v>
      </c>
      <c r="AB65" s="191"/>
      <c r="AC65" s="191"/>
      <c r="AD65" s="191"/>
      <c r="AE65" s="191"/>
      <c r="AF65" s="191">
        <f t="shared" si="19"/>
        <v>2</v>
      </c>
      <c r="AG65" s="191">
        <f t="shared" si="20"/>
        <v>-1</v>
      </c>
      <c r="AH65" s="191">
        <f t="shared" si="21"/>
        <v>-2</v>
      </c>
      <c r="AI65" s="191">
        <f t="shared" si="22"/>
        <v>-1</v>
      </c>
      <c r="AJ65" s="191">
        <f t="shared" si="23"/>
        <v>1</v>
      </c>
      <c r="AK65" s="191">
        <f t="shared" si="24"/>
        <v>0</v>
      </c>
      <c r="AL65" s="191">
        <f t="shared" si="25"/>
        <v>0</v>
      </c>
      <c r="AM65" s="191">
        <f t="shared" si="26"/>
        <v>0</v>
      </c>
      <c r="AN65" s="191">
        <f t="shared" si="27"/>
        <v>0</v>
      </c>
      <c r="AO65" s="194">
        <f t="shared" si="28"/>
        <v>-3</v>
      </c>
      <c r="AP65" s="165">
        <v>0</v>
      </c>
      <c r="AQ65" s="165">
        <f>AO65</f>
        <v>-3</v>
      </c>
      <c r="AR65" s="140">
        <v>0</v>
      </c>
      <c r="AS65" s="140">
        <v>0</v>
      </c>
      <c r="AT65" s="140">
        <v>0</v>
      </c>
      <c r="AU65" s="164">
        <v>0</v>
      </c>
      <c r="AV65" s="178">
        <v>518294</v>
      </c>
      <c r="AW65" s="178">
        <v>174078</v>
      </c>
      <c r="AX65" s="200" t="s">
        <v>25</v>
      </c>
    </row>
    <row r="66" spans="1:50" ht="15" customHeight="1" x14ac:dyDescent="0.25">
      <c r="A66" s="191" t="s">
        <v>258</v>
      </c>
      <c r="B66" s="191" t="s">
        <v>20</v>
      </c>
      <c r="C66" s="191"/>
      <c r="D66" s="157">
        <v>42704</v>
      </c>
      <c r="E66" s="157">
        <v>43799</v>
      </c>
      <c r="F66" s="157">
        <v>43215</v>
      </c>
      <c r="G66" s="160">
        <v>43921</v>
      </c>
      <c r="H66" s="156" t="s">
        <v>1129</v>
      </c>
      <c r="I66" s="115" t="s">
        <v>1203</v>
      </c>
      <c r="J66" s="115"/>
      <c r="K66" s="191" t="s">
        <v>259</v>
      </c>
      <c r="L66" s="193" t="s">
        <v>260</v>
      </c>
      <c r="M66" s="191"/>
      <c r="N66" s="191"/>
      <c r="O66" s="191"/>
      <c r="P66" s="191"/>
      <c r="Q66" s="191"/>
      <c r="R66" s="191"/>
      <c r="S66" s="191"/>
      <c r="T66" s="191"/>
      <c r="U66" s="191"/>
      <c r="V66" s="191">
        <f t="shared" si="18"/>
        <v>0</v>
      </c>
      <c r="W66" s="191"/>
      <c r="X66" s="191">
        <v>1</v>
      </c>
      <c r="Y66" s="191"/>
      <c r="Z66" s="191"/>
      <c r="AA66" s="191"/>
      <c r="AB66" s="191"/>
      <c r="AC66" s="191"/>
      <c r="AD66" s="191"/>
      <c r="AE66" s="191"/>
      <c r="AF66" s="191">
        <f t="shared" si="19"/>
        <v>1</v>
      </c>
      <c r="AG66" s="191">
        <f t="shared" si="20"/>
        <v>1</v>
      </c>
      <c r="AH66" s="191">
        <f t="shared" si="21"/>
        <v>0</v>
      </c>
      <c r="AI66" s="191">
        <f t="shared" si="22"/>
        <v>0</v>
      </c>
      <c r="AJ66" s="191">
        <f t="shared" si="23"/>
        <v>0</v>
      </c>
      <c r="AK66" s="191">
        <f t="shared" si="24"/>
        <v>0</v>
      </c>
      <c r="AL66" s="191">
        <f t="shared" si="25"/>
        <v>0</v>
      </c>
      <c r="AM66" s="191">
        <f t="shared" si="26"/>
        <v>0</v>
      </c>
      <c r="AN66" s="191">
        <f t="shared" si="27"/>
        <v>0</v>
      </c>
      <c r="AO66" s="194">
        <f t="shared" si="28"/>
        <v>1</v>
      </c>
      <c r="AP66" s="165">
        <f>AO66</f>
        <v>1</v>
      </c>
      <c r="AQ66" s="165">
        <v>0</v>
      </c>
      <c r="AR66" s="140">
        <v>0</v>
      </c>
      <c r="AS66" s="140">
        <v>0</v>
      </c>
      <c r="AT66" s="140">
        <v>0</v>
      </c>
      <c r="AU66" s="164">
        <v>0</v>
      </c>
      <c r="AV66" s="178">
        <v>518622</v>
      </c>
      <c r="AW66" s="178">
        <v>175641</v>
      </c>
      <c r="AX66" s="200" t="s">
        <v>95</v>
      </c>
    </row>
    <row r="67" spans="1:50" ht="15" customHeight="1" x14ac:dyDescent="0.25">
      <c r="A67" s="191" t="s">
        <v>261</v>
      </c>
      <c r="B67" s="191" t="s">
        <v>20</v>
      </c>
      <c r="C67" s="191"/>
      <c r="D67" s="157">
        <v>42810</v>
      </c>
      <c r="E67" s="157">
        <v>43907</v>
      </c>
      <c r="F67" s="157">
        <v>43132</v>
      </c>
      <c r="G67" s="157">
        <v>43735</v>
      </c>
      <c r="H67" s="156" t="s">
        <v>1129</v>
      </c>
      <c r="I67" s="115" t="s">
        <v>1203</v>
      </c>
      <c r="J67" s="115"/>
      <c r="K67" s="191" t="s">
        <v>262</v>
      </c>
      <c r="L67" s="193" t="s">
        <v>263</v>
      </c>
      <c r="M67" s="191"/>
      <c r="N67" s="191"/>
      <c r="O67" s="191"/>
      <c r="P67" s="191"/>
      <c r="Q67" s="191">
        <v>1</v>
      </c>
      <c r="R67" s="191"/>
      <c r="S67" s="191"/>
      <c r="T67" s="191"/>
      <c r="U67" s="191"/>
      <c r="V67" s="191">
        <f t="shared" si="18"/>
        <v>1</v>
      </c>
      <c r="W67" s="191"/>
      <c r="X67" s="191"/>
      <c r="Y67" s="191"/>
      <c r="Z67" s="191"/>
      <c r="AA67" s="191"/>
      <c r="AB67" s="191"/>
      <c r="AC67" s="191">
        <v>1</v>
      </c>
      <c r="AD67" s="191"/>
      <c r="AE67" s="191"/>
      <c r="AF67" s="191">
        <f t="shared" si="19"/>
        <v>1</v>
      </c>
      <c r="AG67" s="191">
        <f t="shared" si="20"/>
        <v>0</v>
      </c>
      <c r="AH67" s="191">
        <f t="shared" si="21"/>
        <v>0</v>
      </c>
      <c r="AI67" s="191">
        <f t="shared" si="22"/>
        <v>0</v>
      </c>
      <c r="AJ67" s="191">
        <f t="shared" si="23"/>
        <v>-1</v>
      </c>
      <c r="AK67" s="191">
        <f t="shared" si="24"/>
        <v>0</v>
      </c>
      <c r="AL67" s="191">
        <f t="shared" si="25"/>
        <v>1</v>
      </c>
      <c r="AM67" s="191">
        <f t="shared" si="26"/>
        <v>0</v>
      </c>
      <c r="AN67" s="191">
        <f t="shared" si="27"/>
        <v>0</v>
      </c>
      <c r="AO67" s="194">
        <f t="shared" si="28"/>
        <v>0</v>
      </c>
      <c r="AP67" s="165">
        <f>AO67</f>
        <v>0</v>
      </c>
      <c r="AQ67" s="165">
        <v>0</v>
      </c>
      <c r="AR67" s="140">
        <v>0</v>
      </c>
      <c r="AS67" s="140">
        <v>0</v>
      </c>
      <c r="AT67" s="140">
        <v>0</v>
      </c>
      <c r="AU67" s="164">
        <v>0</v>
      </c>
      <c r="AV67" s="178">
        <v>516098</v>
      </c>
      <c r="AW67" s="178">
        <v>172295</v>
      </c>
      <c r="AX67" s="200" t="s">
        <v>21</v>
      </c>
    </row>
    <row r="68" spans="1:50" ht="15" customHeight="1" x14ac:dyDescent="0.25">
      <c r="A68" s="191" t="s">
        <v>264</v>
      </c>
      <c r="B68" s="191" t="s">
        <v>20</v>
      </c>
      <c r="C68" s="191"/>
      <c r="D68" s="157">
        <v>43041</v>
      </c>
      <c r="E68" s="157">
        <v>44654</v>
      </c>
      <c r="F68" s="170"/>
      <c r="G68" s="170"/>
      <c r="H68" s="158" t="s">
        <v>1130</v>
      </c>
      <c r="I68" s="115" t="s">
        <v>1203</v>
      </c>
      <c r="J68" s="115"/>
      <c r="K68" s="191" t="s">
        <v>265</v>
      </c>
      <c r="L68" s="193" t="s">
        <v>266</v>
      </c>
      <c r="M68" s="191" t="s">
        <v>267</v>
      </c>
      <c r="N68" s="191">
        <v>3</v>
      </c>
      <c r="O68" s="191"/>
      <c r="P68" s="191"/>
      <c r="Q68" s="191"/>
      <c r="R68" s="191"/>
      <c r="S68" s="191"/>
      <c r="T68" s="191"/>
      <c r="U68" s="191"/>
      <c r="V68" s="191">
        <f t="shared" si="18"/>
        <v>3</v>
      </c>
      <c r="W68" s="191"/>
      <c r="X68" s="191">
        <v>1</v>
      </c>
      <c r="Y68" s="191">
        <v>7</v>
      </c>
      <c r="Z68" s="191"/>
      <c r="AA68" s="191"/>
      <c r="AB68" s="191"/>
      <c r="AC68" s="191"/>
      <c r="AD68" s="191"/>
      <c r="AE68" s="191"/>
      <c r="AF68" s="191">
        <f t="shared" si="19"/>
        <v>8</v>
      </c>
      <c r="AG68" s="191">
        <f t="shared" si="20"/>
        <v>-2</v>
      </c>
      <c r="AH68" s="191">
        <f t="shared" si="21"/>
        <v>7</v>
      </c>
      <c r="AI68" s="191">
        <f t="shared" si="22"/>
        <v>0</v>
      </c>
      <c r="AJ68" s="191">
        <f t="shared" si="23"/>
        <v>0</v>
      </c>
      <c r="AK68" s="191">
        <f t="shared" si="24"/>
        <v>0</v>
      </c>
      <c r="AL68" s="191">
        <f t="shared" si="25"/>
        <v>0</v>
      </c>
      <c r="AM68" s="191">
        <f t="shared" si="26"/>
        <v>0</v>
      </c>
      <c r="AN68" s="191">
        <f t="shared" si="27"/>
        <v>0</v>
      </c>
      <c r="AO68" s="194">
        <f t="shared" si="28"/>
        <v>5</v>
      </c>
      <c r="AP68" s="165">
        <v>0</v>
      </c>
      <c r="AQ68" s="165">
        <v>0</v>
      </c>
      <c r="AR68" s="179">
        <f>$AO$68/4</f>
        <v>1.25</v>
      </c>
      <c r="AS68" s="179">
        <f t="shared" ref="AS68:AU68" si="30">$AO$68/4</f>
        <v>1.25</v>
      </c>
      <c r="AT68" s="179">
        <f t="shared" si="30"/>
        <v>1.25</v>
      </c>
      <c r="AU68" s="180">
        <f t="shared" si="30"/>
        <v>1.25</v>
      </c>
      <c r="AV68" s="178">
        <v>517622</v>
      </c>
      <c r="AW68" s="178">
        <v>169605</v>
      </c>
      <c r="AX68" s="200" t="s">
        <v>32</v>
      </c>
    </row>
    <row r="69" spans="1:50" ht="15" customHeight="1" x14ac:dyDescent="0.25">
      <c r="A69" s="191" t="s">
        <v>268</v>
      </c>
      <c r="B69" s="191" t="s">
        <v>20</v>
      </c>
      <c r="C69" s="191"/>
      <c r="D69" s="157">
        <v>42801</v>
      </c>
      <c r="E69" s="157">
        <v>43897</v>
      </c>
      <c r="F69" s="157">
        <v>42865</v>
      </c>
      <c r="G69" s="160">
        <v>44043</v>
      </c>
      <c r="H69" s="159" t="s">
        <v>1131</v>
      </c>
      <c r="I69" s="115" t="s">
        <v>1203</v>
      </c>
      <c r="J69" s="115"/>
      <c r="K69" s="191" t="s">
        <v>269</v>
      </c>
      <c r="L69" s="193" t="s">
        <v>270</v>
      </c>
      <c r="M69" s="191"/>
      <c r="N69" s="191"/>
      <c r="O69" s="191"/>
      <c r="P69" s="191"/>
      <c r="Q69" s="191">
        <v>1</v>
      </c>
      <c r="R69" s="191"/>
      <c r="S69" s="191"/>
      <c r="T69" s="191"/>
      <c r="U69" s="191"/>
      <c r="V69" s="191">
        <f t="shared" si="18"/>
        <v>1</v>
      </c>
      <c r="W69" s="191"/>
      <c r="X69" s="191"/>
      <c r="Y69" s="191"/>
      <c r="Z69" s="191"/>
      <c r="AA69" s="191">
        <v>1</v>
      </c>
      <c r="AB69" s="191"/>
      <c r="AC69" s="191"/>
      <c r="AD69" s="191"/>
      <c r="AE69" s="191"/>
      <c r="AF69" s="191">
        <f t="shared" si="19"/>
        <v>1</v>
      </c>
      <c r="AG69" s="191">
        <f t="shared" si="20"/>
        <v>0</v>
      </c>
      <c r="AH69" s="191">
        <f t="shared" si="21"/>
        <v>0</v>
      </c>
      <c r="AI69" s="191">
        <f t="shared" si="22"/>
        <v>0</v>
      </c>
      <c r="AJ69" s="191">
        <f t="shared" si="23"/>
        <v>0</v>
      </c>
      <c r="AK69" s="191">
        <f t="shared" si="24"/>
        <v>0</v>
      </c>
      <c r="AL69" s="191">
        <f t="shared" si="25"/>
        <v>0</v>
      </c>
      <c r="AM69" s="191">
        <f t="shared" si="26"/>
        <v>0</v>
      </c>
      <c r="AN69" s="191">
        <f t="shared" si="27"/>
        <v>0</v>
      </c>
      <c r="AO69" s="194">
        <f t="shared" si="28"/>
        <v>0</v>
      </c>
      <c r="AP69" s="165">
        <v>0</v>
      </c>
      <c r="AQ69" s="165">
        <f>AO69</f>
        <v>0</v>
      </c>
      <c r="AR69" s="140">
        <v>0</v>
      </c>
      <c r="AS69" s="140">
        <v>0</v>
      </c>
      <c r="AT69" s="140">
        <v>0</v>
      </c>
      <c r="AU69" s="164">
        <v>0</v>
      </c>
      <c r="AV69" s="178">
        <v>521872</v>
      </c>
      <c r="AW69" s="178">
        <v>177181</v>
      </c>
      <c r="AX69" s="200" t="s">
        <v>27</v>
      </c>
    </row>
    <row r="70" spans="1:50" ht="15" customHeight="1" x14ac:dyDescent="0.25">
      <c r="A70" s="191" t="s">
        <v>271</v>
      </c>
      <c r="B70" s="191" t="s">
        <v>20</v>
      </c>
      <c r="C70" s="191"/>
      <c r="D70" s="157">
        <v>43018</v>
      </c>
      <c r="E70" s="157">
        <v>44114</v>
      </c>
      <c r="F70" s="157">
        <v>43801</v>
      </c>
      <c r="G70" s="170"/>
      <c r="H70" s="195" t="s">
        <v>1131</v>
      </c>
      <c r="I70" s="128" t="s">
        <v>1204</v>
      </c>
      <c r="J70" s="115"/>
      <c r="K70" s="191" t="s">
        <v>272</v>
      </c>
      <c r="L70" s="193" t="s">
        <v>273</v>
      </c>
      <c r="M70" s="191" t="s">
        <v>274</v>
      </c>
      <c r="N70" s="191"/>
      <c r="O70" s="191"/>
      <c r="P70" s="191"/>
      <c r="Q70" s="191"/>
      <c r="R70" s="191"/>
      <c r="S70" s="191"/>
      <c r="T70" s="191"/>
      <c r="U70" s="191"/>
      <c r="V70" s="191">
        <f t="shared" si="18"/>
        <v>0</v>
      </c>
      <c r="W70" s="191" t="s">
        <v>140</v>
      </c>
      <c r="X70" s="191">
        <v>11</v>
      </c>
      <c r="Y70" s="191">
        <v>11</v>
      </c>
      <c r="Z70" s="191"/>
      <c r="AA70" s="191"/>
      <c r="AB70" s="191"/>
      <c r="AC70" s="191"/>
      <c r="AD70" s="191"/>
      <c r="AE70" s="191">
        <v>22</v>
      </c>
      <c r="AF70" s="191">
        <f t="shared" si="19"/>
        <v>22</v>
      </c>
      <c r="AG70" s="191">
        <f t="shared" si="20"/>
        <v>11</v>
      </c>
      <c r="AH70" s="191">
        <f t="shared" si="21"/>
        <v>11</v>
      </c>
      <c r="AI70" s="191">
        <f t="shared" si="22"/>
        <v>0</v>
      </c>
      <c r="AJ70" s="191">
        <f t="shared" si="23"/>
        <v>0</v>
      </c>
      <c r="AK70" s="191">
        <f t="shared" si="24"/>
        <v>0</v>
      </c>
      <c r="AL70" s="191">
        <f t="shared" si="25"/>
        <v>0</v>
      </c>
      <c r="AM70" s="191">
        <f t="shared" si="26"/>
        <v>0</v>
      </c>
      <c r="AN70" s="191">
        <f t="shared" si="27"/>
        <v>0</v>
      </c>
      <c r="AO70" s="194">
        <f t="shared" si="28"/>
        <v>22</v>
      </c>
      <c r="AP70" s="165">
        <v>0</v>
      </c>
      <c r="AQ70" s="165">
        <v>0</v>
      </c>
      <c r="AR70" s="140">
        <v>22</v>
      </c>
      <c r="AS70" s="140">
        <v>0</v>
      </c>
      <c r="AT70" s="140">
        <v>0</v>
      </c>
      <c r="AU70" s="164">
        <v>0</v>
      </c>
      <c r="AV70" s="178">
        <v>515918</v>
      </c>
      <c r="AW70" s="178">
        <v>171031</v>
      </c>
      <c r="AX70" s="200" t="s">
        <v>31</v>
      </c>
    </row>
    <row r="71" spans="1:50" ht="15" customHeight="1" x14ac:dyDescent="0.25">
      <c r="A71" s="191" t="s">
        <v>275</v>
      </c>
      <c r="B71" s="191" t="s">
        <v>20</v>
      </c>
      <c r="C71" s="191"/>
      <c r="D71" s="157">
        <v>43125</v>
      </c>
      <c r="E71" s="157">
        <v>44221</v>
      </c>
      <c r="F71" s="170"/>
      <c r="G71" s="170"/>
      <c r="H71" s="158" t="s">
        <v>1130</v>
      </c>
      <c r="I71" s="115" t="s">
        <v>1203</v>
      </c>
      <c r="J71" s="115"/>
      <c r="K71" s="191" t="s">
        <v>276</v>
      </c>
      <c r="L71" s="193" t="s">
        <v>277</v>
      </c>
      <c r="M71" s="191" t="s">
        <v>278</v>
      </c>
      <c r="N71" s="191"/>
      <c r="O71" s="191"/>
      <c r="P71" s="191"/>
      <c r="Q71" s="191">
        <v>1</v>
      </c>
      <c r="R71" s="191"/>
      <c r="S71" s="191"/>
      <c r="T71" s="191"/>
      <c r="U71" s="191"/>
      <c r="V71" s="191">
        <f t="shared" si="18"/>
        <v>1</v>
      </c>
      <c r="W71" s="191"/>
      <c r="X71" s="191"/>
      <c r="Y71" s="191"/>
      <c r="Z71" s="191"/>
      <c r="AA71" s="191"/>
      <c r="AB71" s="191">
        <v>1</v>
      </c>
      <c r="AC71" s="191"/>
      <c r="AD71" s="191"/>
      <c r="AE71" s="191"/>
      <c r="AF71" s="191">
        <f t="shared" si="19"/>
        <v>1</v>
      </c>
      <c r="AG71" s="191">
        <f t="shared" si="20"/>
        <v>0</v>
      </c>
      <c r="AH71" s="191">
        <f t="shared" si="21"/>
        <v>0</v>
      </c>
      <c r="AI71" s="191">
        <f t="shared" si="22"/>
        <v>0</v>
      </c>
      <c r="AJ71" s="191">
        <f t="shared" si="23"/>
        <v>-1</v>
      </c>
      <c r="AK71" s="191">
        <f t="shared" si="24"/>
        <v>1</v>
      </c>
      <c r="AL71" s="191">
        <f t="shared" si="25"/>
        <v>0</v>
      </c>
      <c r="AM71" s="191">
        <f t="shared" si="26"/>
        <v>0</v>
      </c>
      <c r="AN71" s="191">
        <f t="shared" si="27"/>
        <v>0</v>
      </c>
      <c r="AO71" s="194">
        <f t="shared" si="28"/>
        <v>0</v>
      </c>
      <c r="AP71" s="165">
        <v>0</v>
      </c>
      <c r="AQ71" s="165">
        <v>0</v>
      </c>
      <c r="AR71" s="140">
        <v>0</v>
      </c>
      <c r="AS71" s="140">
        <v>0</v>
      </c>
      <c r="AT71" s="140">
        <v>0</v>
      </c>
      <c r="AU71" s="164">
        <v>0</v>
      </c>
      <c r="AV71" s="178">
        <v>519633</v>
      </c>
      <c r="AW71" s="178">
        <v>174966</v>
      </c>
      <c r="AX71" s="200" t="s">
        <v>73</v>
      </c>
    </row>
    <row r="72" spans="1:50" ht="15" customHeight="1" x14ac:dyDescent="0.25">
      <c r="A72" s="191" t="s">
        <v>279</v>
      </c>
      <c r="B72" s="191" t="s">
        <v>20</v>
      </c>
      <c r="C72" s="191"/>
      <c r="D72" s="157">
        <v>42835</v>
      </c>
      <c r="E72" s="157">
        <v>43931</v>
      </c>
      <c r="F72" s="160">
        <v>43912</v>
      </c>
      <c r="G72" s="170"/>
      <c r="H72" s="195" t="s">
        <v>1131</v>
      </c>
      <c r="I72" s="115" t="s">
        <v>1203</v>
      </c>
      <c r="J72" s="115"/>
      <c r="K72" s="191" t="s">
        <v>280</v>
      </c>
      <c r="L72" s="193" t="s">
        <v>281</v>
      </c>
      <c r="M72" s="191" t="s">
        <v>282</v>
      </c>
      <c r="N72" s="191">
        <v>2</v>
      </c>
      <c r="O72" s="191"/>
      <c r="P72" s="191"/>
      <c r="Q72" s="191"/>
      <c r="R72" s="191"/>
      <c r="S72" s="191"/>
      <c r="T72" s="191"/>
      <c r="U72" s="191"/>
      <c r="V72" s="191">
        <f t="shared" si="18"/>
        <v>2</v>
      </c>
      <c r="W72" s="191"/>
      <c r="X72" s="191"/>
      <c r="Y72" s="191">
        <v>2</v>
      </c>
      <c r="Z72" s="191"/>
      <c r="AA72" s="191"/>
      <c r="AB72" s="191"/>
      <c r="AC72" s="191"/>
      <c r="AD72" s="191"/>
      <c r="AE72" s="191"/>
      <c r="AF72" s="191">
        <f t="shared" si="19"/>
        <v>2</v>
      </c>
      <c r="AG72" s="191">
        <f t="shared" si="20"/>
        <v>-2</v>
      </c>
      <c r="AH72" s="191">
        <f t="shared" si="21"/>
        <v>2</v>
      </c>
      <c r="AI72" s="191">
        <f t="shared" si="22"/>
        <v>0</v>
      </c>
      <c r="AJ72" s="191">
        <f t="shared" si="23"/>
        <v>0</v>
      </c>
      <c r="AK72" s="191">
        <f t="shared" si="24"/>
        <v>0</v>
      </c>
      <c r="AL72" s="191">
        <f t="shared" si="25"/>
        <v>0</v>
      </c>
      <c r="AM72" s="191">
        <f t="shared" si="26"/>
        <v>0</v>
      </c>
      <c r="AN72" s="191">
        <f t="shared" si="27"/>
        <v>0</v>
      </c>
      <c r="AO72" s="194">
        <f t="shared" si="28"/>
        <v>0</v>
      </c>
      <c r="AP72" s="165">
        <v>0</v>
      </c>
      <c r="AQ72" s="165">
        <v>0</v>
      </c>
      <c r="AR72" s="140">
        <v>0</v>
      </c>
      <c r="AS72" s="140">
        <v>0</v>
      </c>
      <c r="AT72" s="140">
        <v>0</v>
      </c>
      <c r="AU72" s="164">
        <v>0</v>
      </c>
      <c r="AV72" s="178">
        <v>522192</v>
      </c>
      <c r="AW72" s="178">
        <v>177628</v>
      </c>
      <c r="AX72" s="200" t="s">
        <v>27</v>
      </c>
    </row>
    <row r="73" spans="1:50" ht="15" customHeight="1" x14ac:dyDescent="0.25">
      <c r="A73" s="191" t="s">
        <v>283</v>
      </c>
      <c r="B73" s="191" t="s">
        <v>20</v>
      </c>
      <c r="C73" s="191"/>
      <c r="D73" s="157">
        <v>42881</v>
      </c>
      <c r="E73" s="157">
        <v>43977</v>
      </c>
      <c r="F73" s="170"/>
      <c r="G73" s="170"/>
      <c r="H73" s="158" t="s">
        <v>1130</v>
      </c>
      <c r="I73" s="115" t="s">
        <v>1203</v>
      </c>
      <c r="J73" s="115"/>
      <c r="K73" s="191" t="s">
        <v>284</v>
      </c>
      <c r="L73" s="193" t="s">
        <v>285</v>
      </c>
      <c r="M73" s="191" t="s">
        <v>286</v>
      </c>
      <c r="N73" s="191"/>
      <c r="O73" s="191"/>
      <c r="P73" s="191"/>
      <c r="Q73" s="191">
        <v>1</v>
      </c>
      <c r="R73" s="191"/>
      <c r="S73" s="191"/>
      <c r="T73" s="191"/>
      <c r="U73" s="191"/>
      <c r="V73" s="191">
        <f t="shared" si="18"/>
        <v>1</v>
      </c>
      <c r="W73" s="191"/>
      <c r="X73" s="191"/>
      <c r="Y73" s="191"/>
      <c r="Z73" s="191"/>
      <c r="AA73" s="191"/>
      <c r="AB73" s="191">
        <v>1</v>
      </c>
      <c r="AC73" s="191"/>
      <c r="AD73" s="191"/>
      <c r="AE73" s="191"/>
      <c r="AF73" s="191">
        <f t="shared" si="19"/>
        <v>1</v>
      </c>
      <c r="AG73" s="191">
        <f t="shared" si="20"/>
        <v>0</v>
      </c>
      <c r="AH73" s="191">
        <f t="shared" si="21"/>
        <v>0</v>
      </c>
      <c r="AI73" s="191">
        <f t="shared" si="22"/>
        <v>0</v>
      </c>
      <c r="AJ73" s="191">
        <f t="shared" si="23"/>
        <v>-1</v>
      </c>
      <c r="AK73" s="191">
        <f t="shared" si="24"/>
        <v>1</v>
      </c>
      <c r="AL73" s="191">
        <f t="shared" si="25"/>
        <v>0</v>
      </c>
      <c r="AM73" s="191">
        <f t="shared" si="26"/>
        <v>0</v>
      </c>
      <c r="AN73" s="191">
        <f t="shared" si="27"/>
        <v>0</v>
      </c>
      <c r="AO73" s="194">
        <f t="shared" si="28"/>
        <v>0</v>
      </c>
      <c r="AP73" s="165">
        <v>0</v>
      </c>
      <c r="AQ73" s="165">
        <v>0</v>
      </c>
      <c r="AR73" s="140">
        <v>0</v>
      </c>
      <c r="AS73" s="140">
        <v>0</v>
      </c>
      <c r="AT73" s="140">
        <v>0</v>
      </c>
      <c r="AU73" s="164">
        <v>0</v>
      </c>
      <c r="AV73" s="178">
        <v>517972</v>
      </c>
      <c r="AW73" s="178">
        <v>172874</v>
      </c>
      <c r="AX73" s="200" t="s">
        <v>25</v>
      </c>
    </row>
    <row r="74" spans="1:50" ht="15" customHeight="1" x14ac:dyDescent="0.25">
      <c r="A74" s="191" t="s">
        <v>1373</v>
      </c>
      <c r="B74" s="191" t="s">
        <v>52</v>
      </c>
      <c r="C74" s="191"/>
      <c r="D74" s="157">
        <v>42866</v>
      </c>
      <c r="E74" s="157">
        <v>43962</v>
      </c>
      <c r="F74" s="170"/>
      <c r="G74" s="170"/>
      <c r="H74" s="158" t="s">
        <v>1130</v>
      </c>
      <c r="I74" s="115" t="s">
        <v>1203</v>
      </c>
      <c r="J74" s="115"/>
      <c r="K74" s="191" t="s">
        <v>1374</v>
      </c>
      <c r="L74" s="193" t="s">
        <v>1375</v>
      </c>
      <c r="M74" s="191"/>
      <c r="N74" s="191"/>
      <c r="O74" s="191"/>
      <c r="P74" s="191"/>
      <c r="Q74" s="191"/>
      <c r="R74" s="191"/>
      <c r="S74" s="191"/>
      <c r="T74" s="191">
        <v>1</v>
      </c>
      <c r="U74" s="191"/>
      <c r="V74" s="191">
        <f t="shared" si="18"/>
        <v>1</v>
      </c>
      <c r="W74" s="191"/>
      <c r="X74" s="191">
        <v>1</v>
      </c>
      <c r="Y74" s="191">
        <v>1</v>
      </c>
      <c r="Z74" s="191">
        <v>1</v>
      </c>
      <c r="AA74" s="191"/>
      <c r="AB74" s="191"/>
      <c r="AC74" s="191"/>
      <c r="AD74" s="191"/>
      <c r="AE74" s="191"/>
      <c r="AF74" s="191">
        <f t="shared" si="19"/>
        <v>3</v>
      </c>
      <c r="AG74" s="191">
        <f>X74-N74</f>
        <v>1</v>
      </c>
      <c r="AH74" s="191">
        <f t="shared" ref="AH74" si="31">Y74-O74</f>
        <v>1</v>
      </c>
      <c r="AI74" s="191">
        <f t="shared" ref="AI74" si="32">Z74-P74</f>
        <v>1</v>
      </c>
      <c r="AJ74" s="191">
        <f t="shared" ref="AJ74" si="33">AA74-Q74</f>
        <v>0</v>
      </c>
      <c r="AK74" s="191">
        <f t="shared" ref="AK74" si="34">AB74-R74</f>
        <v>0</v>
      </c>
      <c r="AL74" s="191">
        <f t="shared" ref="AL74" si="35">AC74-S74</f>
        <v>0</v>
      </c>
      <c r="AM74" s="191">
        <f t="shared" ref="AM74" si="36">AD74-T74</f>
        <v>-1</v>
      </c>
      <c r="AN74" s="191">
        <f t="shared" ref="AN74" si="37">0-U74</f>
        <v>0</v>
      </c>
      <c r="AO74" s="194">
        <v>2</v>
      </c>
      <c r="AP74" s="165">
        <v>0</v>
      </c>
      <c r="AQ74" s="165">
        <v>0</v>
      </c>
      <c r="AR74" s="140">
        <f>$AO$74/4</f>
        <v>0.5</v>
      </c>
      <c r="AS74" s="140">
        <f t="shared" ref="AS74:AU74" si="38">$AO$74/4</f>
        <v>0.5</v>
      </c>
      <c r="AT74" s="140">
        <f t="shared" si="38"/>
        <v>0.5</v>
      </c>
      <c r="AU74" s="164">
        <f t="shared" si="38"/>
        <v>0.5</v>
      </c>
      <c r="AV74" s="178">
        <v>514331</v>
      </c>
      <c r="AW74" s="178">
        <v>172184</v>
      </c>
      <c r="AX74" s="200" t="s">
        <v>41</v>
      </c>
    </row>
    <row r="75" spans="1:50" ht="15" customHeight="1" x14ac:dyDescent="0.25">
      <c r="A75" s="191" t="s">
        <v>287</v>
      </c>
      <c r="B75" s="191" t="s">
        <v>38</v>
      </c>
      <c r="C75" s="191" t="s">
        <v>1234</v>
      </c>
      <c r="D75" s="157">
        <v>42627</v>
      </c>
      <c r="E75" s="157">
        <v>43722</v>
      </c>
      <c r="F75" s="157">
        <v>43474</v>
      </c>
      <c r="G75" s="157">
        <v>43822</v>
      </c>
      <c r="H75" s="156" t="s">
        <v>1129</v>
      </c>
      <c r="I75" s="115" t="s">
        <v>1203</v>
      </c>
      <c r="J75" s="115"/>
      <c r="K75" s="191" t="s">
        <v>288</v>
      </c>
      <c r="L75" s="193" t="s">
        <v>289</v>
      </c>
      <c r="M75" s="191" t="s">
        <v>290</v>
      </c>
      <c r="N75" s="191"/>
      <c r="O75" s="191"/>
      <c r="P75" s="191"/>
      <c r="Q75" s="191"/>
      <c r="R75" s="191"/>
      <c r="S75" s="191"/>
      <c r="T75" s="191"/>
      <c r="U75" s="191"/>
      <c r="V75" s="191">
        <f t="shared" si="18"/>
        <v>0</v>
      </c>
      <c r="W75" s="191"/>
      <c r="X75" s="191">
        <v>1</v>
      </c>
      <c r="Y75" s="191">
        <v>1</v>
      </c>
      <c r="Z75" s="191"/>
      <c r="AA75" s="191"/>
      <c r="AB75" s="191"/>
      <c r="AC75" s="191"/>
      <c r="AD75" s="191"/>
      <c r="AE75" s="191"/>
      <c r="AF75" s="191">
        <f t="shared" si="19"/>
        <v>2</v>
      </c>
      <c r="AG75" s="191">
        <f t="shared" si="20"/>
        <v>1</v>
      </c>
      <c r="AH75" s="191">
        <f t="shared" si="21"/>
        <v>1</v>
      </c>
      <c r="AI75" s="191">
        <f t="shared" si="22"/>
        <v>0</v>
      </c>
      <c r="AJ75" s="191">
        <f t="shared" si="23"/>
        <v>0</v>
      </c>
      <c r="AK75" s="191">
        <f t="shared" si="24"/>
        <v>0</v>
      </c>
      <c r="AL75" s="191">
        <f t="shared" si="25"/>
        <v>0</v>
      </c>
      <c r="AM75" s="191">
        <f t="shared" si="26"/>
        <v>0</v>
      </c>
      <c r="AN75" s="191">
        <f t="shared" si="27"/>
        <v>0</v>
      </c>
      <c r="AO75" s="194">
        <f t="shared" si="28"/>
        <v>2</v>
      </c>
      <c r="AP75" s="165">
        <f>AO75</f>
        <v>2</v>
      </c>
      <c r="AQ75" s="165">
        <v>0</v>
      </c>
      <c r="AR75" s="140">
        <v>0</v>
      </c>
      <c r="AS75" s="140">
        <v>0</v>
      </c>
      <c r="AT75" s="140">
        <v>0</v>
      </c>
      <c r="AU75" s="164">
        <v>0</v>
      </c>
      <c r="AV75" s="178">
        <v>516167</v>
      </c>
      <c r="AW75" s="178">
        <v>173210</v>
      </c>
      <c r="AX75" s="200" t="s">
        <v>94</v>
      </c>
    </row>
    <row r="76" spans="1:50" ht="15" customHeight="1" x14ac:dyDescent="0.25">
      <c r="A76" s="191" t="s">
        <v>292</v>
      </c>
      <c r="B76" s="191" t="s">
        <v>38</v>
      </c>
      <c r="C76" s="191" t="s">
        <v>1234</v>
      </c>
      <c r="D76" s="157">
        <v>42643</v>
      </c>
      <c r="E76" s="157">
        <v>43738</v>
      </c>
      <c r="F76" s="157">
        <v>43557</v>
      </c>
      <c r="G76" s="157">
        <v>43872</v>
      </c>
      <c r="H76" s="156" t="s">
        <v>1129</v>
      </c>
      <c r="I76" s="115" t="s">
        <v>1203</v>
      </c>
      <c r="J76" s="115"/>
      <c r="K76" s="191" t="s">
        <v>293</v>
      </c>
      <c r="L76" s="193" t="s">
        <v>291</v>
      </c>
      <c r="M76" s="191" t="s">
        <v>161</v>
      </c>
      <c r="N76" s="191"/>
      <c r="O76" s="191"/>
      <c r="P76" s="191"/>
      <c r="Q76" s="191"/>
      <c r="R76" s="191"/>
      <c r="S76" s="191"/>
      <c r="T76" s="191"/>
      <c r="U76" s="191"/>
      <c r="V76" s="191">
        <f t="shared" si="18"/>
        <v>0</v>
      </c>
      <c r="W76" s="191"/>
      <c r="X76" s="191">
        <v>4</v>
      </c>
      <c r="Y76" s="191"/>
      <c r="Z76" s="191"/>
      <c r="AA76" s="191"/>
      <c r="AB76" s="191"/>
      <c r="AC76" s="191"/>
      <c r="AD76" s="191"/>
      <c r="AE76" s="191"/>
      <c r="AF76" s="191">
        <f t="shared" si="19"/>
        <v>4</v>
      </c>
      <c r="AG76" s="191">
        <f t="shared" si="20"/>
        <v>4</v>
      </c>
      <c r="AH76" s="191">
        <f t="shared" si="21"/>
        <v>0</v>
      </c>
      <c r="AI76" s="191">
        <f t="shared" si="22"/>
        <v>0</v>
      </c>
      <c r="AJ76" s="191">
        <f t="shared" si="23"/>
        <v>0</v>
      </c>
      <c r="AK76" s="191">
        <f t="shared" si="24"/>
        <v>0</v>
      </c>
      <c r="AL76" s="191">
        <f t="shared" si="25"/>
        <v>0</v>
      </c>
      <c r="AM76" s="191">
        <f t="shared" si="26"/>
        <v>0</v>
      </c>
      <c r="AN76" s="191">
        <f t="shared" si="27"/>
        <v>0</v>
      </c>
      <c r="AO76" s="194">
        <f t="shared" si="28"/>
        <v>4</v>
      </c>
      <c r="AP76" s="165">
        <f>AO76</f>
        <v>4</v>
      </c>
      <c r="AQ76" s="165">
        <v>0</v>
      </c>
      <c r="AR76" s="140">
        <v>0</v>
      </c>
      <c r="AS76" s="140">
        <v>0</v>
      </c>
      <c r="AT76" s="140">
        <v>0</v>
      </c>
      <c r="AU76" s="164">
        <v>0</v>
      </c>
      <c r="AV76" s="178">
        <v>514223</v>
      </c>
      <c r="AW76" s="178">
        <v>173584</v>
      </c>
      <c r="AX76" s="200" t="s">
        <v>113</v>
      </c>
    </row>
    <row r="77" spans="1:50" ht="15" customHeight="1" x14ac:dyDescent="0.25">
      <c r="A77" s="191" t="s">
        <v>294</v>
      </c>
      <c r="B77" s="191" t="s">
        <v>20</v>
      </c>
      <c r="C77" s="191"/>
      <c r="D77" s="157">
        <v>42930</v>
      </c>
      <c r="E77" s="157">
        <v>44135</v>
      </c>
      <c r="F77" s="157">
        <v>43374</v>
      </c>
      <c r="G77" s="157">
        <v>43851</v>
      </c>
      <c r="H77" s="156" t="s">
        <v>1129</v>
      </c>
      <c r="I77" s="115" t="s">
        <v>1203</v>
      </c>
      <c r="J77" s="115"/>
      <c r="K77" s="191" t="s">
        <v>295</v>
      </c>
      <c r="L77" s="193" t="s">
        <v>296</v>
      </c>
      <c r="M77" s="191" t="s">
        <v>297</v>
      </c>
      <c r="N77" s="191"/>
      <c r="O77" s="191"/>
      <c r="P77" s="191">
        <v>1</v>
      </c>
      <c r="Q77" s="191"/>
      <c r="R77" s="191"/>
      <c r="S77" s="191"/>
      <c r="T77" s="191"/>
      <c r="U77" s="191"/>
      <c r="V77" s="191">
        <f t="shared" si="18"/>
        <v>1</v>
      </c>
      <c r="W77" s="191"/>
      <c r="X77" s="191"/>
      <c r="Y77" s="191"/>
      <c r="Z77" s="191"/>
      <c r="AA77" s="191">
        <v>2</v>
      </c>
      <c r="AB77" s="191"/>
      <c r="AC77" s="191"/>
      <c r="AD77" s="191"/>
      <c r="AE77" s="191"/>
      <c r="AF77" s="191">
        <f t="shared" si="19"/>
        <v>2</v>
      </c>
      <c r="AG77" s="191">
        <f t="shared" si="20"/>
        <v>0</v>
      </c>
      <c r="AH77" s="191">
        <f t="shared" si="21"/>
        <v>0</v>
      </c>
      <c r="AI77" s="191">
        <f t="shared" si="22"/>
        <v>-1</v>
      </c>
      <c r="AJ77" s="191">
        <f t="shared" si="23"/>
        <v>2</v>
      </c>
      <c r="AK77" s="191">
        <f t="shared" si="24"/>
        <v>0</v>
      </c>
      <c r="AL77" s="191">
        <f t="shared" si="25"/>
        <v>0</v>
      </c>
      <c r="AM77" s="191">
        <f t="shared" si="26"/>
        <v>0</v>
      </c>
      <c r="AN77" s="191">
        <f t="shared" si="27"/>
        <v>0</v>
      </c>
      <c r="AO77" s="194">
        <f t="shared" si="28"/>
        <v>1</v>
      </c>
      <c r="AP77" s="165">
        <f>AO77</f>
        <v>1</v>
      </c>
      <c r="AQ77" s="165">
        <v>0</v>
      </c>
      <c r="AR77" s="140">
        <v>0</v>
      </c>
      <c r="AS77" s="140">
        <v>0</v>
      </c>
      <c r="AT77" s="140">
        <v>0</v>
      </c>
      <c r="AU77" s="164">
        <v>0</v>
      </c>
      <c r="AV77" s="178">
        <v>512538</v>
      </c>
      <c r="AW77" s="178">
        <v>173280</v>
      </c>
      <c r="AX77" s="200" t="s">
        <v>61</v>
      </c>
    </row>
    <row r="78" spans="1:50" ht="15" customHeight="1" x14ac:dyDescent="0.25">
      <c r="A78" s="191" t="s">
        <v>298</v>
      </c>
      <c r="B78" s="191" t="s">
        <v>20</v>
      </c>
      <c r="C78" s="191"/>
      <c r="D78" s="157">
        <v>42677</v>
      </c>
      <c r="E78" s="157">
        <v>43772</v>
      </c>
      <c r="F78" s="157">
        <v>42807</v>
      </c>
      <c r="G78" s="170"/>
      <c r="H78" s="156" t="s">
        <v>1131</v>
      </c>
      <c r="I78" s="115" t="s">
        <v>1247</v>
      </c>
      <c r="J78" s="115"/>
      <c r="K78" s="191" t="s">
        <v>299</v>
      </c>
      <c r="L78" s="193" t="s">
        <v>300</v>
      </c>
      <c r="M78" s="117" t="s">
        <v>1391</v>
      </c>
      <c r="N78" s="191"/>
      <c r="O78" s="191"/>
      <c r="P78" s="191"/>
      <c r="Q78" s="191"/>
      <c r="R78" s="191"/>
      <c r="S78" s="191"/>
      <c r="T78" s="191"/>
      <c r="U78" s="191"/>
      <c r="V78" s="191">
        <f t="shared" si="18"/>
        <v>0</v>
      </c>
      <c r="W78" s="191" t="s">
        <v>140</v>
      </c>
      <c r="X78" s="172">
        <v>3</v>
      </c>
      <c r="Y78" s="172">
        <v>11</v>
      </c>
      <c r="Z78" s="172">
        <v>5</v>
      </c>
      <c r="AA78" s="172">
        <v>3</v>
      </c>
      <c r="AB78" s="191"/>
      <c r="AC78" s="191"/>
      <c r="AD78" s="191"/>
      <c r="AE78" s="3">
        <v>27</v>
      </c>
      <c r="AF78" s="191">
        <f t="shared" si="19"/>
        <v>22</v>
      </c>
      <c r="AG78" s="191">
        <f t="shared" si="20"/>
        <v>3</v>
      </c>
      <c r="AH78" s="191">
        <f t="shared" si="21"/>
        <v>11</v>
      </c>
      <c r="AI78" s="191">
        <f t="shared" si="22"/>
        <v>5</v>
      </c>
      <c r="AJ78" s="191">
        <f t="shared" si="23"/>
        <v>3</v>
      </c>
      <c r="AK78" s="191">
        <f t="shared" si="24"/>
        <v>0</v>
      </c>
      <c r="AL78" s="191">
        <f t="shared" si="25"/>
        <v>0</v>
      </c>
      <c r="AM78" s="191">
        <f t="shared" si="26"/>
        <v>0</v>
      </c>
      <c r="AN78" s="191">
        <f t="shared" si="27"/>
        <v>0</v>
      </c>
      <c r="AO78" s="194">
        <f t="shared" si="28"/>
        <v>22</v>
      </c>
      <c r="AP78" s="165">
        <v>0</v>
      </c>
      <c r="AQ78" s="165">
        <v>0</v>
      </c>
      <c r="AR78" s="140">
        <v>0</v>
      </c>
      <c r="AS78" s="140">
        <f>$AO$78/2</f>
        <v>11</v>
      </c>
      <c r="AT78" s="140">
        <f>$AO$78/2</f>
        <v>11</v>
      </c>
      <c r="AU78" s="164">
        <v>0</v>
      </c>
      <c r="AV78" s="178">
        <v>515304</v>
      </c>
      <c r="AW78" s="178">
        <v>173889</v>
      </c>
      <c r="AX78" s="200" t="s">
        <v>36</v>
      </c>
    </row>
    <row r="79" spans="1:50" ht="15" customHeight="1" x14ac:dyDescent="0.25">
      <c r="A79" s="191" t="s">
        <v>298</v>
      </c>
      <c r="B79" s="191" t="s">
        <v>20</v>
      </c>
      <c r="C79" s="191"/>
      <c r="D79" s="157">
        <v>42677</v>
      </c>
      <c r="E79" s="157">
        <v>43772</v>
      </c>
      <c r="F79" s="157">
        <v>42807</v>
      </c>
      <c r="G79" s="170"/>
      <c r="H79" s="156" t="s">
        <v>1131</v>
      </c>
      <c r="I79" s="127" t="s">
        <v>1203</v>
      </c>
      <c r="J79" s="127"/>
      <c r="K79" s="191" t="s">
        <v>299</v>
      </c>
      <c r="L79" s="193" t="s">
        <v>300</v>
      </c>
      <c r="M79" s="117" t="s">
        <v>1391</v>
      </c>
      <c r="N79" s="191"/>
      <c r="O79" s="191"/>
      <c r="P79" s="191"/>
      <c r="Q79" s="191"/>
      <c r="R79" s="191"/>
      <c r="S79" s="191"/>
      <c r="T79" s="191"/>
      <c r="U79" s="191"/>
      <c r="V79" s="191">
        <f t="shared" si="18"/>
        <v>0</v>
      </c>
      <c r="W79" s="191" t="s">
        <v>140</v>
      </c>
      <c r="X79" s="172">
        <v>38</v>
      </c>
      <c r="Y79" s="172">
        <v>59</v>
      </c>
      <c r="Z79" s="172">
        <v>31</v>
      </c>
      <c r="AA79" s="172">
        <v>18</v>
      </c>
      <c r="AB79" s="191"/>
      <c r="AC79" s="191"/>
      <c r="AD79" s="191"/>
      <c r="AE79" s="3">
        <v>27</v>
      </c>
      <c r="AF79" s="191">
        <f t="shared" si="19"/>
        <v>146</v>
      </c>
      <c r="AG79" s="191">
        <f t="shared" si="20"/>
        <v>38</v>
      </c>
      <c r="AH79" s="191">
        <f t="shared" si="21"/>
        <v>59</v>
      </c>
      <c r="AI79" s="191">
        <f t="shared" si="22"/>
        <v>31</v>
      </c>
      <c r="AJ79" s="191">
        <f t="shared" si="23"/>
        <v>18</v>
      </c>
      <c r="AK79" s="191">
        <f t="shared" si="24"/>
        <v>0</v>
      </c>
      <c r="AL79" s="191">
        <f t="shared" si="25"/>
        <v>0</v>
      </c>
      <c r="AM79" s="191">
        <f t="shared" si="26"/>
        <v>0</v>
      </c>
      <c r="AN79" s="191">
        <f t="shared" si="27"/>
        <v>0</v>
      </c>
      <c r="AO79" s="194">
        <f t="shared" si="28"/>
        <v>146</v>
      </c>
      <c r="AP79" s="165">
        <v>0</v>
      </c>
      <c r="AQ79" s="165">
        <v>0</v>
      </c>
      <c r="AR79" s="140">
        <v>0</v>
      </c>
      <c r="AS79" s="140">
        <f>$AO$79/2</f>
        <v>73</v>
      </c>
      <c r="AT79" s="140">
        <f>$AO$79/2</f>
        <v>73</v>
      </c>
      <c r="AU79" s="164">
        <v>0</v>
      </c>
      <c r="AV79" s="178">
        <v>515304</v>
      </c>
      <c r="AW79" s="178">
        <v>173889</v>
      </c>
      <c r="AX79" s="200" t="s">
        <v>36</v>
      </c>
    </row>
    <row r="80" spans="1:50" ht="15" customHeight="1" x14ac:dyDescent="0.25">
      <c r="A80" s="191" t="s">
        <v>298</v>
      </c>
      <c r="B80" s="191" t="s">
        <v>20</v>
      </c>
      <c r="C80" s="191"/>
      <c r="D80" s="157">
        <v>42677</v>
      </c>
      <c r="E80" s="157">
        <v>43772</v>
      </c>
      <c r="F80" s="157">
        <v>42807</v>
      </c>
      <c r="G80" s="170"/>
      <c r="H80" s="156" t="s">
        <v>1131</v>
      </c>
      <c r="I80" s="128" t="s">
        <v>1204</v>
      </c>
      <c r="J80" s="128"/>
      <c r="K80" s="191" t="s">
        <v>299</v>
      </c>
      <c r="L80" s="193" t="s">
        <v>300</v>
      </c>
      <c r="M80" s="117" t="s">
        <v>1391</v>
      </c>
      <c r="N80" s="191"/>
      <c r="O80" s="191"/>
      <c r="P80" s="191"/>
      <c r="Q80" s="191"/>
      <c r="R80" s="191"/>
      <c r="S80" s="191"/>
      <c r="T80" s="191"/>
      <c r="U80" s="191"/>
      <c r="V80" s="191">
        <f t="shared" si="18"/>
        <v>0</v>
      </c>
      <c r="W80" s="191" t="s">
        <v>140</v>
      </c>
      <c r="X80" s="172">
        <v>4</v>
      </c>
      <c r="Y80" s="172">
        <v>1</v>
      </c>
      <c r="Z80" s="172"/>
      <c r="AA80" s="172"/>
      <c r="AB80" s="191"/>
      <c r="AC80" s="191"/>
      <c r="AD80" s="191"/>
      <c r="AE80" s="3">
        <v>27</v>
      </c>
      <c r="AF80" s="191">
        <f t="shared" si="19"/>
        <v>5</v>
      </c>
      <c r="AG80" s="191">
        <f t="shared" si="20"/>
        <v>4</v>
      </c>
      <c r="AH80" s="191">
        <f t="shared" si="21"/>
        <v>1</v>
      </c>
      <c r="AI80" s="191">
        <f t="shared" si="22"/>
        <v>0</v>
      </c>
      <c r="AJ80" s="191">
        <f t="shared" si="23"/>
        <v>0</v>
      </c>
      <c r="AK80" s="191">
        <f t="shared" si="24"/>
        <v>0</v>
      </c>
      <c r="AL80" s="191">
        <f t="shared" si="25"/>
        <v>0</v>
      </c>
      <c r="AM80" s="191">
        <f t="shared" si="26"/>
        <v>0</v>
      </c>
      <c r="AN80" s="191">
        <f t="shared" si="27"/>
        <v>0</v>
      </c>
      <c r="AO80" s="194">
        <f t="shared" si="28"/>
        <v>5</v>
      </c>
      <c r="AP80" s="165">
        <v>0</v>
      </c>
      <c r="AQ80" s="165">
        <v>0</v>
      </c>
      <c r="AR80" s="140">
        <v>0</v>
      </c>
      <c r="AS80" s="140">
        <f>$AO$80/2</f>
        <v>2.5</v>
      </c>
      <c r="AT80" s="140">
        <f>$AO$80/2</f>
        <v>2.5</v>
      </c>
      <c r="AU80" s="164">
        <v>0</v>
      </c>
      <c r="AV80" s="178">
        <v>515304</v>
      </c>
      <c r="AW80" s="178">
        <v>173889</v>
      </c>
      <c r="AX80" s="200" t="s">
        <v>36</v>
      </c>
    </row>
    <row r="81" spans="1:50" ht="15" customHeight="1" x14ac:dyDescent="0.25">
      <c r="A81" s="191" t="s">
        <v>301</v>
      </c>
      <c r="B81" s="191" t="s">
        <v>20</v>
      </c>
      <c r="C81" s="191"/>
      <c r="D81" s="157">
        <v>43024</v>
      </c>
      <c r="E81" s="157">
        <v>44120</v>
      </c>
      <c r="F81" s="157">
        <v>43346</v>
      </c>
      <c r="G81" s="170"/>
      <c r="H81" s="156" t="s">
        <v>1131</v>
      </c>
      <c r="I81" s="115" t="s">
        <v>1203</v>
      </c>
      <c r="J81" s="115"/>
      <c r="K81" s="191" t="s">
        <v>302</v>
      </c>
      <c r="L81" s="193" t="s">
        <v>303</v>
      </c>
      <c r="M81" s="191" t="s">
        <v>81</v>
      </c>
      <c r="N81" s="191"/>
      <c r="O81" s="191"/>
      <c r="P81" s="191"/>
      <c r="Q81" s="191"/>
      <c r="R81" s="191"/>
      <c r="S81" s="191"/>
      <c r="T81" s="191"/>
      <c r="U81" s="191"/>
      <c r="V81" s="191">
        <f t="shared" si="18"/>
        <v>0</v>
      </c>
      <c r="W81" s="191"/>
      <c r="X81" s="191">
        <v>8</v>
      </c>
      <c r="Y81" s="191">
        <v>1</v>
      </c>
      <c r="Z81" s="191"/>
      <c r="AA81" s="191"/>
      <c r="AB81" s="191"/>
      <c r="AC81" s="191"/>
      <c r="AD81" s="191"/>
      <c r="AE81" s="191"/>
      <c r="AF81" s="191">
        <f t="shared" si="19"/>
        <v>9</v>
      </c>
      <c r="AG81" s="191">
        <f t="shared" si="20"/>
        <v>8</v>
      </c>
      <c r="AH81" s="191">
        <f t="shared" si="21"/>
        <v>1</v>
      </c>
      <c r="AI81" s="191">
        <f t="shared" si="22"/>
        <v>0</v>
      </c>
      <c r="AJ81" s="191">
        <f t="shared" si="23"/>
        <v>0</v>
      </c>
      <c r="AK81" s="191">
        <f t="shared" si="24"/>
        <v>0</v>
      </c>
      <c r="AL81" s="191">
        <f t="shared" si="25"/>
        <v>0</v>
      </c>
      <c r="AM81" s="191">
        <f t="shared" si="26"/>
        <v>0</v>
      </c>
      <c r="AN81" s="191">
        <f t="shared" si="27"/>
        <v>0</v>
      </c>
      <c r="AO81" s="194">
        <f t="shared" si="28"/>
        <v>9</v>
      </c>
      <c r="AP81" s="165">
        <v>0</v>
      </c>
      <c r="AQ81" s="165">
        <v>9</v>
      </c>
      <c r="AR81" s="140">
        <v>0</v>
      </c>
      <c r="AS81" s="140">
        <v>0</v>
      </c>
      <c r="AT81" s="140">
        <v>0</v>
      </c>
      <c r="AU81" s="164">
        <v>0</v>
      </c>
      <c r="AV81" s="178">
        <v>515669</v>
      </c>
      <c r="AW81" s="178">
        <v>173102</v>
      </c>
      <c r="AX81" s="200" t="s">
        <v>21</v>
      </c>
    </row>
    <row r="82" spans="1:50" ht="15" customHeight="1" x14ac:dyDescent="0.25">
      <c r="A82" s="191" t="s">
        <v>304</v>
      </c>
      <c r="B82" s="191" t="s">
        <v>46</v>
      </c>
      <c r="C82" s="191"/>
      <c r="D82" s="157">
        <v>43038</v>
      </c>
      <c r="E82" s="157">
        <v>44134</v>
      </c>
      <c r="F82" s="170"/>
      <c r="G82" s="160">
        <v>43647</v>
      </c>
      <c r="H82" s="156" t="s">
        <v>1129</v>
      </c>
      <c r="I82" s="115" t="s">
        <v>1203</v>
      </c>
      <c r="J82" s="115"/>
      <c r="K82" s="191" t="s">
        <v>305</v>
      </c>
      <c r="L82" s="193" t="s">
        <v>306</v>
      </c>
      <c r="M82" s="191" t="s">
        <v>254</v>
      </c>
      <c r="N82" s="191"/>
      <c r="O82" s="191"/>
      <c r="P82" s="191">
        <v>2</v>
      </c>
      <c r="Q82" s="191"/>
      <c r="R82" s="191"/>
      <c r="S82" s="191"/>
      <c r="T82" s="191"/>
      <c r="U82" s="191"/>
      <c r="V82" s="191">
        <f t="shared" si="18"/>
        <v>2</v>
      </c>
      <c r="W82" s="191"/>
      <c r="X82" s="191"/>
      <c r="Y82" s="191"/>
      <c r="Z82" s="191"/>
      <c r="AA82" s="191">
        <v>1</v>
      </c>
      <c r="AB82" s="191"/>
      <c r="AC82" s="191"/>
      <c r="AD82" s="191"/>
      <c r="AE82" s="191"/>
      <c r="AF82" s="191">
        <f t="shared" si="19"/>
        <v>1</v>
      </c>
      <c r="AG82" s="191">
        <f t="shared" si="20"/>
        <v>0</v>
      </c>
      <c r="AH82" s="191">
        <f t="shared" si="21"/>
        <v>0</v>
      </c>
      <c r="AI82" s="191">
        <f t="shared" si="22"/>
        <v>-2</v>
      </c>
      <c r="AJ82" s="191">
        <f t="shared" si="23"/>
        <v>1</v>
      </c>
      <c r="AK82" s="191">
        <f t="shared" si="24"/>
        <v>0</v>
      </c>
      <c r="AL82" s="191">
        <f t="shared" si="25"/>
        <v>0</v>
      </c>
      <c r="AM82" s="191">
        <f t="shared" si="26"/>
        <v>0</v>
      </c>
      <c r="AN82" s="191">
        <f t="shared" si="27"/>
        <v>0</v>
      </c>
      <c r="AO82" s="194">
        <f t="shared" si="28"/>
        <v>-1</v>
      </c>
      <c r="AP82" s="165">
        <f>AO82</f>
        <v>-1</v>
      </c>
      <c r="AQ82" s="165">
        <v>0</v>
      </c>
      <c r="AR82" s="140">
        <v>0</v>
      </c>
      <c r="AS82" s="140">
        <v>0</v>
      </c>
      <c r="AT82" s="140">
        <v>0</v>
      </c>
      <c r="AU82" s="164">
        <v>0</v>
      </c>
      <c r="AV82" s="178">
        <v>514501</v>
      </c>
      <c r="AW82" s="178">
        <v>170687</v>
      </c>
      <c r="AX82" s="200" t="s">
        <v>87</v>
      </c>
    </row>
    <row r="83" spans="1:50" ht="15" customHeight="1" x14ac:dyDescent="0.25">
      <c r="A83" s="191" t="s">
        <v>307</v>
      </c>
      <c r="B83" s="191" t="s">
        <v>20</v>
      </c>
      <c r="C83" s="191"/>
      <c r="D83" s="157">
        <v>43384</v>
      </c>
      <c r="E83" s="157">
        <v>44480</v>
      </c>
      <c r="F83" s="170"/>
      <c r="G83" s="160">
        <v>43752</v>
      </c>
      <c r="H83" s="195" t="s">
        <v>1131</v>
      </c>
      <c r="I83" s="126" t="s">
        <v>1247</v>
      </c>
      <c r="J83" s="126"/>
      <c r="K83" s="191" t="s">
        <v>308</v>
      </c>
      <c r="L83" s="193" t="s">
        <v>309</v>
      </c>
      <c r="M83" s="191" t="s">
        <v>310</v>
      </c>
      <c r="N83" s="172">
        <v>0</v>
      </c>
      <c r="O83" s="172">
        <v>0</v>
      </c>
      <c r="P83" s="172">
        <v>0</v>
      </c>
      <c r="Q83" s="172">
        <v>0</v>
      </c>
      <c r="R83" s="191"/>
      <c r="S83" s="191"/>
      <c r="T83" s="191"/>
      <c r="U83" s="191"/>
      <c r="V83" s="191">
        <f t="shared" si="18"/>
        <v>0</v>
      </c>
      <c r="W83" s="191" t="s">
        <v>140</v>
      </c>
      <c r="X83" s="172">
        <v>19</v>
      </c>
      <c r="Y83" s="191"/>
      <c r="Z83" s="191"/>
      <c r="AA83" s="191"/>
      <c r="AB83" s="191"/>
      <c r="AC83" s="191"/>
      <c r="AD83" s="191"/>
      <c r="AE83" s="191"/>
      <c r="AF83" s="191">
        <f t="shared" si="19"/>
        <v>19</v>
      </c>
      <c r="AG83" s="191">
        <f t="shared" si="20"/>
        <v>19</v>
      </c>
      <c r="AH83" s="191">
        <f t="shared" si="21"/>
        <v>0</v>
      </c>
      <c r="AI83" s="191">
        <f t="shared" si="22"/>
        <v>0</v>
      </c>
      <c r="AJ83" s="191">
        <f t="shared" si="23"/>
        <v>0</v>
      </c>
      <c r="AK83" s="191">
        <f t="shared" si="24"/>
        <v>0</v>
      </c>
      <c r="AL83" s="191">
        <f t="shared" si="25"/>
        <v>0</v>
      </c>
      <c r="AM83" s="191">
        <f t="shared" si="26"/>
        <v>0</v>
      </c>
      <c r="AN83" s="191">
        <f t="shared" si="27"/>
        <v>0</v>
      </c>
      <c r="AO83" s="194">
        <f t="shared" si="28"/>
        <v>19</v>
      </c>
      <c r="AP83" s="165">
        <v>0</v>
      </c>
      <c r="AQ83" s="165">
        <f>AO83</f>
        <v>19</v>
      </c>
      <c r="AR83" s="140">
        <v>0</v>
      </c>
      <c r="AS83" s="140">
        <v>0</v>
      </c>
      <c r="AT83" s="140">
        <v>0</v>
      </c>
      <c r="AU83" s="164">
        <v>0</v>
      </c>
      <c r="AV83" s="178">
        <v>513257</v>
      </c>
      <c r="AW83" s="178">
        <v>174057</v>
      </c>
      <c r="AX83" s="200" t="s">
        <v>113</v>
      </c>
    </row>
    <row r="84" spans="1:50" ht="15" customHeight="1" x14ac:dyDescent="0.25">
      <c r="A84" s="191" t="s">
        <v>307</v>
      </c>
      <c r="B84" s="191" t="s">
        <v>20</v>
      </c>
      <c r="C84" s="191"/>
      <c r="D84" s="157">
        <v>43384</v>
      </c>
      <c r="E84" s="157">
        <v>44480</v>
      </c>
      <c r="F84" s="170"/>
      <c r="G84" s="160">
        <v>43752</v>
      </c>
      <c r="H84" s="195" t="s">
        <v>1131</v>
      </c>
      <c r="I84" s="128" t="s">
        <v>1204</v>
      </c>
      <c r="J84" s="128"/>
      <c r="K84" s="191" t="s">
        <v>308</v>
      </c>
      <c r="L84" s="193" t="s">
        <v>309</v>
      </c>
      <c r="M84" s="191" t="s">
        <v>310</v>
      </c>
      <c r="N84" s="172">
        <v>0</v>
      </c>
      <c r="O84" s="172">
        <v>0</v>
      </c>
      <c r="P84" s="172">
        <v>0</v>
      </c>
      <c r="Q84" s="172">
        <v>0</v>
      </c>
      <c r="R84" s="191"/>
      <c r="S84" s="191"/>
      <c r="T84" s="191"/>
      <c r="U84" s="191"/>
      <c r="V84" s="191">
        <f t="shared" si="18"/>
        <v>0</v>
      </c>
      <c r="W84" s="191" t="s">
        <v>140</v>
      </c>
      <c r="X84" s="172">
        <v>5</v>
      </c>
      <c r="Y84" s="191"/>
      <c r="Z84" s="191"/>
      <c r="AA84" s="191"/>
      <c r="AB84" s="191"/>
      <c r="AC84" s="191"/>
      <c r="AD84" s="191"/>
      <c r="AE84" s="191"/>
      <c r="AF84" s="191">
        <f t="shared" si="19"/>
        <v>5</v>
      </c>
      <c r="AG84" s="191">
        <f t="shared" si="20"/>
        <v>5</v>
      </c>
      <c r="AH84" s="191">
        <f t="shared" si="21"/>
        <v>0</v>
      </c>
      <c r="AI84" s="191">
        <f t="shared" si="22"/>
        <v>0</v>
      </c>
      <c r="AJ84" s="191">
        <f t="shared" si="23"/>
        <v>0</v>
      </c>
      <c r="AK84" s="191">
        <f t="shared" si="24"/>
        <v>0</v>
      </c>
      <c r="AL84" s="191">
        <f t="shared" si="25"/>
        <v>0</v>
      </c>
      <c r="AM84" s="191">
        <f t="shared" si="26"/>
        <v>0</v>
      </c>
      <c r="AN84" s="191">
        <f t="shared" si="27"/>
        <v>0</v>
      </c>
      <c r="AO84" s="194">
        <f t="shared" si="28"/>
        <v>5</v>
      </c>
      <c r="AP84" s="165">
        <v>0</v>
      </c>
      <c r="AQ84" s="165">
        <f>AO84</f>
        <v>5</v>
      </c>
      <c r="AR84" s="140">
        <v>0</v>
      </c>
      <c r="AS84" s="140">
        <v>0</v>
      </c>
      <c r="AT84" s="140">
        <v>0</v>
      </c>
      <c r="AU84" s="164">
        <v>0</v>
      </c>
      <c r="AV84" s="178">
        <v>513257</v>
      </c>
      <c r="AW84" s="178">
        <v>174057</v>
      </c>
      <c r="AX84" s="200" t="s">
        <v>113</v>
      </c>
    </row>
    <row r="85" spans="1:50" ht="15" customHeight="1" x14ac:dyDescent="0.25">
      <c r="A85" s="191" t="s">
        <v>307</v>
      </c>
      <c r="B85" s="191" t="s">
        <v>20</v>
      </c>
      <c r="C85" s="191"/>
      <c r="D85" s="157">
        <v>43384</v>
      </c>
      <c r="E85" s="157">
        <v>44480</v>
      </c>
      <c r="F85" s="170"/>
      <c r="G85" s="160">
        <v>43752</v>
      </c>
      <c r="H85" s="195" t="s">
        <v>1131</v>
      </c>
      <c r="I85" s="126" t="s">
        <v>1267</v>
      </c>
      <c r="J85" s="126"/>
      <c r="K85" s="191" t="s">
        <v>308</v>
      </c>
      <c r="L85" s="193" t="s">
        <v>309</v>
      </c>
      <c r="M85" s="191" t="s">
        <v>310</v>
      </c>
      <c r="N85" s="172">
        <v>29</v>
      </c>
      <c r="O85" s="172">
        <v>1</v>
      </c>
      <c r="P85" s="172">
        <v>0</v>
      </c>
      <c r="Q85" s="172">
        <v>0</v>
      </c>
      <c r="R85" s="191"/>
      <c r="S85" s="191"/>
      <c r="T85" s="191"/>
      <c r="U85" s="191"/>
      <c r="V85" s="191">
        <f t="shared" si="18"/>
        <v>30</v>
      </c>
      <c r="W85" s="191" t="s">
        <v>140</v>
      </c>
      <c r="X85" s="172">
        <v>0</v>
      </c>
      <c r="Y85" s="191"/>
      <c r="Z85" s="191"/>
      <c r="AA85" s="191"/>
      <c r="AB85" s="191"/>
      <c r="AC85" s="191"/>
      <c r="AD85" s="191"/>
      <c r="AE85" s="191"/>
      <c r="AF85" s="191">
        <f t="shared" si="19"/>
        <v>0</v>
      </c>
      <c r="AG85" s="191">
        <f t="shared" si="20"/>
        <v>-29</v>
      </c>
      <c r="AH85" s="191">
        <f t="shared" si="21"/>
        <v>-1</v>
      </c>
      <c r="AI85" s="191">
        <f t="shared" si="22"/>
        <v>0</v>
      </c>
      <c r="AJ85" s="191">
        <f t="shared" si="23"/>
        <v>0</v>
      </c>
      <c r="AK85" s="191">
        <f t="shared" si="24"/>
        <v>0</v>
      </c>
      <c r="AL85" s="191">
        <f t="shared" si="25"/>
        <v>0</v>
      </c>
      <c r="AM85" s="191">
        <f t="shared" si="26"/>
        <v>0</v>
      </c>
      <c r="AN85" s="191">
        <f t="shared" si="27"/>
        <v>0</v>
      </c>
      <c r="AO85" s="194">
        <f t="shared" si="28"/>
        <v>-30</v>
      </c>
      <c r="AP85" s="165">
        <v>0</v>
      </c>
      <c r="AQ85" s="165">
        <f>AO85</f>
        <v>-30</v>
      </c>
      <c r="AR85" s="140">
        <v>0</v>
      </c>
      <c r="AS85" s="140">
        <v>0</v>
      </c>
      <c r="AT85" s="140">
        <v>0</v>
      </c>
      <c r="AU85" s="164">
        <v>0</v>
      </c>
      <c r="AV85" s="178">
        <v>513257</v>
      </c>
      <c r="AW85" s="178">
        <v>174057</v>
      </c>
      <c r="AX85" s="200" t="s">
        <v>113</v>
      </c>
    </row>
    <row r="86" spans="1:50" ht="15" customHeight="1" x14ac:dyDescent="0.25">
      <c r="A86" s="191" t="s">
        <v>311</v>
      </c>
      <c r="B86" s="191" t="s">
        <v>58</v>
      </c>
      <c r="C86" s="191"/>
      <c r="D86" s="157">
        <v>43214</v>
      </c>
      <c r="E86" s="157">
        <v>44310</v>
      </c>
      <c r="F86" s="157">
        <v>43215</v>
      </c>
      <c r="G86" s="197">
        <v>43920</v>
      </c>
      <c r="H86" s="156" t="s">
        <v>1129</v>
      </c>
      <c r="I86" s="115" t="s">
        <v>1203</v>
      </c>
      <c r="J86" s="115"/>
      <c r="K86" s="191" t="s">
        <v>312</v>
      </c>
      <c r="L86" s="193" t="s">
        <v>1345</v>
      </c>
      <c r="M86" s="191" t="s">
        <v>313</v>
      </c>
      <c r="N86" s="191"/>
      <c r="O86" s="191"/>
      <c r="P86" s="191"/>
      <c r="Q86" s="191"/>
      <c r="R86" s="191"/>
      <c r="S86" s="191"/>
      <c r="T86" s="191"/>
      <c r="U86" s="191"/>
      <c r="V86" s="191">
        <f t="shared" si="18"/>
        <v>0</v>
      </c>
      <c r="W86" s="191"/>
      <c r="X86" s="115">
        <v>0</v>
      </c>
      <c r="Y86" s="115">
        <v>11</v>
      </c>
      <c r="Z86" s="115">
        <v>0</v>
      </c>
      <c r="AA86" s="115">
        <v>0</v>
      </c>
      <c r="AB86" s="115"/>
      <c r="AC86" s="115"/>
      <c r="AD86" s="115"/>
      <c r="AE86" s="115"/>
      <c r="AF86" s="191">
        <f t="shared" si="19"/>
        <v>11</v>
      </c>
      <c r="AG86" s="191">
        <f t="shared" si="20"/>
        <v>0</v>
      </c>
      <c r="AH86" s="191">
        <f t="shared" si="21"/>
        <v>11</v>
      </c>
      <c r="AI86" s="191">
        <f t="shared" si="22"/>
        <v>0</v>
      </c>
      <c r="AJ86" s="191">
        <f t="shared" si="23"/>
        <v>0</v>
      </c>
      <c r="AK86" s="191">
        <f t="shared" si="24"/>
        <v>0</v>
      </c>
      <c r="AL86" s="191">
        <f t="shared" si="25"/>
        <v>0</v>
      </c>
      <c r="AM86" s="191">
        <f t="shared" si="26"/>
        <v>0</v>
      </c>
      <c r="AN86" s="191">
        <f t="shared" si="27"/>
        <v>0</v>
      </c>
      <c r="AO86" s="194">
        <f t="shared" si="28"/>
        <v>11</v>
      </c>
      <c r="AP86" s="165">
        <f>AO86</f>
        <v>11</v>
      </c>
      <c r="AQ86" s="165">
        <v>0</v>
      </c>
      <c r="AR86" s="140">
        <v>0</v>
      </c>
      <c r="AS86" s="140">
        <v>0</v>
      </c>
      <c r="AT86" s="140">
        <v>0</v>
      </c>
      <c r="AU86" s="164">
        <v>0</v>
      </c>
      <c r="AV86" s="178">
        <v>517752</v>
      </c>
      <c r="AW86" s="178">
        <v>172177</v>
      </c>
      <c r="AX86" s="200" t="s">
        <v>25</v>
      </c>
    </row>
    <row r="87" spans="1:50" ht="15" customHeight="1" x14ac:dyDescent="0.25">
      <c r="A87" s="191" t="s">
        <v>311</v>
      </c>
      <c r="B87" s="191" t="s">
        <v>58</v>
      </c>
      <c r="C87" s="191"/>
      <c r="D87" s="157">
        <v>43214</v>
      </c>
      <c r="E87" s="157">
        <v>44310</v>
      </c>
      <c r="F87" s="157">
        <v>43215</v>
      </c>
      <c r="G87" s="170"/>
      <c r="H87" s="195" t="s">
        <v>1131</v>
      </c>
      <c r="I87" s="115" t="s">
        <v>1203</v>
      </c>
      <c r="J87" s="115"/>
      <c r="K87" s="191" t="s">
        <v>312</v>
      </c>
      <c r="L87" s="193" t="s">
        <v>1345</v>
      </c>
      <c r="M87" s="191" t="s">
        <v>313</v>
      </c>
      <c r="N87" s="191"/>
      <c r="O87" s="191"/>
      <c r="P87" s="191"/>
      <c r="Q87" s="191"/>
      <c r="R87" s="191"/>
      <c r="S87" s="191"/>
      <c r="T87" s="191"/>
      <c r="U87" s="191"/>
      <c r="V87" s="191">
        <f t="shared" si="18"/>
        <v>0</v>
      </c>
      <c r="W87" s="191"/>
      <c r="X87" s="115">
        <v>1</v>
      </c>
      <c r="Y87" s="115">
        <v>9</v>
      </c>
      <c r="Z87" s="115">
        <v>1</v>
      </c>
      <c r="AA87" s="115">
        <v>1</v>
      </c>
      <c r="AB87" s="115"/>
      <c r="AC87" s="115"/>
      <c r="AD87" s="115"/>
      <c r="AE87" s="115"/>
      <c r="AF87" s="191">
        <f t="shared" si="19"/>
        <v>12</v>
      </c>
      <c r="AG87" s="191">
        <f t="shared" si="20"/>
        <v>1</v>
      </c>
      <c r="AH87" s="191">
        <f t="shared" si="21"/>
        <v>9</v>
      </c>
      <c r="AI87" s="191">
        <f t="shared" si="22"/>
        <v>1</v>
      </c>
      <c r="AJ87" s="191">
        <f t="shared" si="23"/>
        <v>1</v>
      </c>
      <c r="AK87" s="191">
        <f t="shared" si="24"/>
        <v>0</v>
      </c>
      <c r="AL87" s="191">
        <f t="shared" si="25"/>
        <v>0</v>
      </c>
      <c r="AM87" s="191">
        <f t="shared" si="26"/>
        <v>0</v>
      </c>
      <c r="AN87" s="191">
        <f t="shared" si="27"/>
        <v>0</v>
      </c>
      <c r="AO87" s="194">
        <f t="shared" si="28"/>
        <v>12</v>
      </c>
      <c r="AP87" s="165">
        <v>0</v>
      </c>
      <c r="AQ87" s="165">
        <v>6</v>
      </c>
      <c r="AR87" s="140">
        <v>6</v>
      </c>
      <c r="AS87" s="140">
        <v>0</v>
      </c>
      <c r="AT87" s="140">
        <v>0</v>
      </c>
      <c r="AU87" s="164">
        <v>0</v>
      </c>
      <c r="AV87" s="178">
        <v>517752</v>
      </c>
      <c r="AW87" s="178">
        <v>172177</v>
      </c>
      <c r="AX87" s="200" t="s">
        <v>25</v>
      </c>
    </row>
    <row r="88" spans="1:50" ht="15" customHeight="1" x14ac:dyDescent="0.25">
      <c r="A88" s="191" t="s">
        <v>314</v>
      </c>
      <c r="B88" s="191" t="s">
        <v>20</v>
      </c>
      <c r="C88" s="191"/>
      <c r="D88" s="157">
        <v>43069</v>
      </c>
      <c r="E88" s="157">
        <v>44165</v>
      </c>
      <c r="F88" s="157">
        <v>43344</v>
      </c>
      <c r="G88" s="170"/>
      <c r="H88" s="159" t="s">
        <v>1131</v>
      </c>
      <c r="I88" s="115" t="s">
        <v>1203</v>
      </c>
      <c r="J88" s="115"/>
      <c r="K88" s="191" t="s">
        <v>315</v>
      </c>
      <c r="L88" s="193" t="s">
        <v>316</v>
      </c>
      <c r="M88" s="191" t="s">
        <v>317</v>
      </c>
      <c r="N88" s="191"/>
      <c r="O88" s="191"/>
      <c r="P88" s="191"/>
      <c r="Q88" s="191"/>
      <c r="R88" s="191"/>
      <c r="S88" s="191"/>
      <c r="T88" s="191"/>
      <c r="U88" s="191"/>
      <c r="V88" s="191">
        <f t="shared" si="18"/>
        <v>0</v>
      </c>
      <c r="W88" s="191"/>
      <c r="X88" s="191"/>
      <c r="Y88" s="191">
        <v>1</v>
      </c>
      <c r="Z88" s="191"/>
      <c r="AA88" s="191"/>
      <c r="AB88" s="191"/>
      <c r="AC88" s="191"/>
      <c r="AD88" s="191"/>
      <c r="AE88" s="191"/>
      <c r="AF88" s="191">
        <f t="shared" si="19"/>
        <v>1</v>
      </c>
      <c r="AG88" s="191">
        <f t="shared" si="20"/>
        <v>0</v>
      </c>
      <c r="AH88" s="191">
        <f t="shared" si="21"/>
        <v>1</v>
      </c>
      <c r="AI88" s="191">
        <f t="shared" si="22"/>
        <v>0</v>
      </c>
      <c r="AJ88" s="191">
        <f t="shared" si="23"/>
        <v>0</v>
      </c>
      <c r="AK88" s="191">
        <f t="shared" si="24"/>
        <v>0</v>
      </c>
      <c r="AL88" s="191">
        <f t="shared" si="25"/>
        <v>0</v>
      </c>
      <c r="AM88" s="191">
        <f t="shared" si="26"/>
        <v>0</v>
      </c>
      <c r="AN88" s="191">
        <f t="shared" si="27"/>
        <v>0</v>
      </c>
      <c r="AO88" s="194">
        <f t="shared" si="28"/>
        <v>1</v>
      </c>
      <c r="AP88" s="165">
        <v>0</v>
      </c>
      <c r="AQ88" s="165">
        <f>AO88</f>
        <v>1</v>
      </c>
      <c r="AR88" s="140">
        <v>0</v>
      </c>
      <c r="AS88" s="140">
        <v>0</v>
      </c>
      <c r="AT88" s="140">
        <v>0</v>
      </c>
      <c r="AU88" s="164">
        <v>0</v>
      </c>
      <c r="AV88" s="178">
        <v>516115</v>
      </c>
      <c r="AW88" s="178">
        <v>173199</v>
      </c>
      <c r="AX88" s="200" t="s">
        <v>94</v>
      </c>
    </row>
    <row r="89" spans="1:50" ht="15" customHeight="1" x14ac:dyDescent="0.25">
      <c r="A89" s="191" t="s">
        <v>318</v>
      </c>
      <c r="B89" s="191" t="s">
        <v>58</v>
      </c>
      <c r="C89" s="191"/>
      <c r="D89" s="157">
        <v>42690</v>
      </c>
      <c r="E89" s="157">
        <v>44242</v>
      </c>
      <c r="F89" s="170"/>
      <c r="G89" s="157">
        <v>43708</v>
      </c>
      <c r="H89" s="156" t="s">
        <v>1129</v>
      </c>
      <c r="I89" s="115" t="s">
        <v>1203</v>
      </c>
      <c r="J89" s="115"/>
      <c r="K89" s="191" t="s">
        <v>319</v>
      </c>
      <c r="L89" s="193" t="s">
        <v>320</v>
      </c>
      <c r="M89" s="191" t="s">
        <v>321</v>
      </c>
      <c r="N89" s="191"/>
      <c r="O89" s="191"/>
      <c r="P89" s="191">
        <v>1</v>
      </c>
      <c r="Q89" s="191"/>
      <c r="R89" s="191"/>
      <c r="S89" s="191"/>
      <c r="T89" s="191"/>
      <c r="U89" s="191"/>
      <c r="V89" s="191">
        <f t="shared" si="18"/>
        <v>1</v>
      </c>
      <c r="W89" s="191"/>
      <c r="X89" s="191"/>
      <c r="Y89" s="191">
        <v>2</v>
      </c>
      <c r="Z89" s="191"/>
      <c r="AA89" s="191"/>
      <c r="AB89" s="191"/>
      <c r="AC89" s="191"/>
      <c r="AD89" s="191"/>
      <c r="AE89" s="191"/>
      <c r="AF89" s="191">
        <f t="shared" si="19"/>
        <v>2</v>
      </c>
      <c r="AG89" s="191">
        <f t="shared" si="20"/>
        <v>0</v>
      </c>
      <c r="AH89" s="191">
        <f t="shared" si="21"/>
        <v>2</v>
      </c>
      <c r="AI89" s="191">
        <f t="shared" si="22"/>
        <v>-1</v>
      </c>
      <c r="AJ89" s="191">
        <f t="shared" si="23"/>
        <v>0</v>
      </c>
      <c r="AK89" s="191">
        <f t="shared" si="24"/>
        <v>0</v>
      </c>
      <c r="AL89" s="191">
        <f t="shared" si="25"/>
        <v>0</v>
      </c>
      <c r="AM89" s="191">
        <f t="shared" si="26"/>
        <v>0</v>
      </c>
      <c r="AN89" s="191">
        <f t="shared" si="27"/>
        <v>0</v>
      </c>
      <c r="AO89" s="194">
        <f t="shared" si="28"/>
        <v>1</v>
      </c>
      <c r="AP89" s="165">
        <f>AO89</f>
        <v>1</v>
      </c>
      <c r="AQ89" s="165">
        <v>0</v>
      </c>
      <c r="AR89" s="140">
        <v>0</v>
      </c>
      <c r="AS89" s="140">
        <v>0</v>
      </c>
      <c r="AT89" s="140">
        <v>0</v>
      </c>
      <c r="AU89" s="164">
        <v>0</v>
      </c>
      <c r="AV89" s="178">
        <v>515385</v>
      </c>
      <c r="AW89" s="178">
        <v>174051</v>
      </c>
      <c r="AX89" s="200" t="s">
        <v>36</v>
      </c>
    </row>
    <row r="90" spans="1:50" ht="15" customHeight="1" x14ac:dyDescent="0.25">
      <c r="A90" s="191" t="s">
        <v>322</v>
      </c>
      <c r="B90" s="191" t="s">
        <v>20</v>
      </c>
      <c r="C90" s="191"/>
      <c r="D90" s="157">
        <v>42786</v>
      </c>
      <c r="E90" s="157">
        <v>44053</v>
      </c>
      <c r="F90" s="157">
        <v>43479</v>
      </c>
      <c r="G90" s="170"/>
      <c r="H90" s="159" t="s">
        <v>1131</v>
      </c>
      <c r="I90" s="115" t="s">
        <v>1203</v>
      </c>
      <c r="J90" s="115"/>
      <c r="K90" s="191" t="s">
        <v>323</v>
      </c>
      <c r="L90" s="193" t="s">
        <v>324</v>
      </c>
      <c r="M90" s="191" t="s">
        <v>325</v>
      </c>
      <c r="N90" s="191"/>
      <c r="O90" s="191"/>
      <c r="P90" s="191"/>
      <c r="Q90" s="191"/>
      <c r="R90" s="191"/>
      <c r="S90" s="191"/>
      <c r="T90" s="191"/>
      <c r="U90" s="191"/>
      <c r="V90" s="191">
        <f t="shared" si="18"/>
        <v>0</v>
      </c>
      <c r="W90" s="191"/>
      <c r="X90" s="191"/>
      <c r="Y90" s="191">
        <v>1</v>
      </c>
      <c r="Z90" s="191"/>
      <c r="AA90" s="191"/>
      <c r="AB90" s="191"/>
      <c r="AC90" s="191"/>
      <c r="AD90" s="191"/>
      <c r="AE90" s="191"/>
      <c r="AF90" s="191">
        <f t="shared" si="19"/>
        <v>1</v>
      </c>
      <c r="AG90" s="191">
        <f t="shared" si="20"/>
        <v>0</v>
      </c>
      <c r="AH90" s="191">
        <f t="shared" si="21"/>
        <v>1</v>
      </c>
      <c r="AI90" s="191">
        <f t="shared" si="22"/>
        <v>0</v>
      </c>
      <c r="AJ90" s="191">
        <f t="shared" si="23"/>
        <v>0</v>
      </c>
      <c r="AK90" s="191">
        <f t="shared" si="24"/>
        <v>0</v>
      </c>
      <c r="AL90" s="191">
        <f t="shared" si="25"/>
        <v>0</v>
      </c>
      <c r="AM90" s="191">
        <f t="shared" si="26"/>
        <v>0</v>
      </c>
      <c r="AN90" s="191">
        <f t="shared" si="27"/>
        <v>0</v>
      </c>
      <c r="AO90" s="194">
        <f t="shared" si="28"/>
        <v>1</v>
      </c>
      <c r="AP90" s="165">
        <v>0</v>
      </c>
      <c r="AQ90" s="165">
        <f>AO90</f>
        <v>1</v>
      </c>
      <c r="AR90" s="140">
        <v>0</v>
      </c>
      <c r="AS90" s="140">
        <v>0</v>
      </c>
      <c r="AT90" s="140">
        <v>0</v>
      </c>
      <c r="AU90" s="164">
        <v>0</v>
      </c>
      <c r="AV90" s="178">
        <v>521729</v>
      </c>
      <c r="AW90" s="178">
        <v>176400</v>
      </c>
      <c r="AX90" s="200" t="s">
        <v>86</v>
      </c>
    </row>
    <row r="91" spans="1:50" ht="15" customHeight="1" x14ac:dyDescent="0.25">
      <c r="A91" s="191" t="s">
        <v>326</v>
      </c>
      <c r="B91" s="191" t="s">
        <v>46</v>
      </c>
      <c r="C91" s="191"/>
      <c r="D91" s="157">
        <v>43073</v>
      </c>
      <c r="E91" s="157">
        <v>44226</v>
      </c>
      <c r="F91" s="160">
        <v>43525</v>
      </c>
      <c r="G91" s="170"/>
      <c r="H91" s="159" t="s">
        <v>1131</v>
      </c>
      <c r="I91" s="115" t="s">
        <v>1203</v>
      </c>
      <c r="J91" s="115"/>
      <c r="K91" s="191" t="s">
        <v>327</v>
      </c>
      <c r="L91" s="193" t="s">
        <v>328</v>
      </c>
      <c r="M91" s="191" t="s">
        <v>329</v>
      </c>
      <c r="N91" s="191"/>
      <c r="O91" s="191"/>
      <c r="P91" s="191"/>
      <c r="Q91" s="191"/>
      <c r="R91" s="191">
        <v>1</v>
      </c>
      <c r="S91" s="191"/>
      <c r="T91" s="191"/>
      <c r="U91" s="191"/>
      <c r="V91" s="191">
        <f t="shared" si="18"/>
        <v>1</v>
      </c>
      <c r="W91" s="191"/>
      <c r="X91" s="191"/>
      <c r="Y91" s="191">
        <v>1</v>
      </c>
      <c r="Z91" s="191">
        <v>1</v>
      </c>
      <c r="AA91" s="191"/>
      <c r="AB91" s="191"/>
      <c r="AC91" s="191"/>
      <c r="AD91" s="191"/>
      <c r="AE91" s="191"/>
      <c r="AF91" s="191">
        <f t="shared" si="19"/>
        <v>2</v>
      </c>
      <c r="AG91" s="191">
        <f t="shared" si="20"/>
        <v>0</v>
      </c>
      <c r="AH91" s="191">
        <f t="shared" si="21"/>
        <v>1</v>
      </c>
      <c r="AI91" s="191">
        <f t="shared" si="22"/>
        <v>1</v>
      </c>
      <c r="AJ91" s="191">
        <f t="shared" si="23"/>
        <v>0</v>
      </c>
      <c r="AK91" s="191">
        <f t="shared" si="24"/>
        <v>-1</v>
      </c>
      <c r="AL91" s="191">
        <f t="shared" si="25"/>
        <v>0</v>
      </c>
      <c r="AM91" s="191">
        <f t="shared" si="26"/>
        <v>0</v>
      </c>
      <c r="AN91" s="191">
        <f t="shared" si="27"/>
        <v>0</v>
      </c>
      <c r="AO91" s="194">
        <f t="shared" si="28"/>
        <v>1</v>
      </c>
      <c r="AP91" s="165">
        <v>0</v>
      </c>
      <c r="AQ91" s="165">
        <f>AO91</f>
        <v>1</v>
      </c>
      <c r="AR91" s="140">
        <v>0</v>
      </c>
      <c r="AS91" s="140">
        <v>0</v>
      </c>
      <c r="AT91" s="140">
        <v>0</v>
      </c>
      <c r="AU91" s="164">
        <v>0</v>
      </c>
      <c r="AV91" s="178">
        <v>516719</v>
      </c>
      <c r="AW91" s="178">
        <v>171329</v>
      </c>
      <c r="AX91" s="200" t="s">
        <v>31</v>
      </c>
    </row>
    <row r="92" spans="1:50" ht="15" customHeight="1" x14ac:dyDescent="0.25">
      <c r="A92" s="191" t="s">
        <v>330</v>
      </c>
      <c r="B92" s="191" t="s">
        <v>20</v>
      </c>
      <c r="C92" s="191"/>
      <c r="D92" s="157">
        <v>42935</v>
      </c>
      <c r="E92" s="157">
        <v>44031</v>
      </c>
      <c r="F92" s="170"/>
      <c r="G92" s="157">
        <v>43782</v>
      </c>
      <c r="H92" s="156" t="s">
        <v>1129</v>
      </c>
      <c r="I92" s="115" t="s">
        <v>1203</v>
      </c>
      <c r="J92" s="115"/>
      <c r="K92" s="191" t="s">
        <v>331</v>
      </c>
      <c r="L92" s="193" t="s">
        <v>332</v>
      </c>
      <c r="M92" s="191" t="s">
        <v>333</v>
      </c>
      <c r="N92" s="191"/>
      <c r="O92" s="191"/>
      <c r="P92" s="191"/>
      <c r="Q92" s="191">
        <v>1</v>
      </c>
      <c r="R92" s="191"/>
      <c r="S92" s="191"/>
      <c r="T92" s="191"/>
      <c r="U92" s="191"/>
      <c r="V92" s="191">
        <f t="shared" si="18"/>
        <v>1</v>
      </c>
      <c r="W92" s="191"/>
      <c r="X92" s="191"/>
      <c r="Y92" s="191"/>
      <c r="Z92" s="191"/>
      <c r="AA92" s="191">
        <v>1</v>
      </c>
      <c r="AB92" s="191"/>
      <c r="AC92" s="191"/>
      <c r="AD92" s="191"/>
      <c r="AE92" s="191"/>
      <c r="AF92" s="191">
        <f t="shared" si="19"/>
        <v>1</v>
      </c>
      <c r="AG92" s="191">
        <f t="shared" si="20"/>
        <v>0</v>
      </c>
      <c r="AH92" s="191">
        <f t="shared" si="21"/>
        <v>0</v>
      </c>
      <c r="AI92" s="191">
        <f t="shared" si="22"/>
        <v>0</v>
      </c>
      <c r="AJ92" s="191">
        <f t="shared" si="23"/>
        <v>0</v>
      </c>
      <c r="AK92" s="191">
        <f t="shared" si="24"/>
        <v>0</v>
      </c>
      <c r="AL92" s="191">
        <f t="shared" si="25"/>
        <v>0</v>
      </c>
      <c r="AM92" s="191">
        <f t="shared" si="26"/>
        <v>0</v>
      </c>
      <c r="AN92" s="191">
        <f t="shared" si="27"/>
        <v>0</v>
      </c>
      <c r="AO92" s="194">
        <f t="shared" si="28"/>
        <v>0</v>
      </c>
      <c r="AP92" s="165">
        <f>AO92</f>
        <v>0</v>
      </c>
      <c r="AQ92" s="165">
        <v>0</v>
      </c>
      <c r="AR92" s="140">
        <v>0</v>
      </c>
      <c r="AS92" s="140">
        <v>0</v>
      </c>
      <c r="AT92" s="140">
        <v>0</v>
      </c>
      <c r="AU92" s="164">
        <v>0</v>
      </c>
      <c r="AV92" s="178">
        <v>513706</v>
      </c>
      <c r="AW92" s="178">
        <v>170624</v>
      </c>
      <c r="AX92" s="200" t="s">
        <v>51</v>
      </c>
    </row>
    <row r="93" spans="1:50" ht="15" customHeight="1" x14ac:dyDescent="0.25">
      <c r="A93" s="191" t="s">
        <v>334</v>
      </c>
      <c r="B93" s="191" t="s">
        <v>20</v>
      </c>
      <c r="C93" s="191"/>
      <c r="D93" s="157">
        <v>43035</v>
      </c>
      <c r="E93" s="157">
        <v>44131</v>
      </c>
      <c r="F93" s="170"/>
      <c r="G93" s="170"/>
      <c r="H93" s="194" t="s">
        <v>1130</v>
      </c>
      <c r="I93" s="115" t="s">
        <v>1203</v>
      </c>
      <c r="J93" s="115"/>
      <c r="K93" s="191" t="s">
        <v>335</v>
      </c>
      <c r="L93" s="193" t="s">
        <v>1140</v>
      </c>
      <c r="M93" s="191" t="s">
        <v>336</v>
      </c>
      <c r="N93" s="191"/>
      <c r="O93" s="191"/>
      <c r="P93" s="191"/>
      <c r="Q93" s="191"/>
      <c r="R93" s="191"/>
      <c r="S93" s="191"/>
      <c r="T93" s="191"/>
      <c r="U93" s="191"/>
      <c r="V93" s="191">
        <f t="shared" si="18"/>
        <v>0</v>
      </c>
      <c r="W93" s="191"/>
      <c r="X93" s="191">
        <v>1</v>
      </c>
      <c r="Y93" s="191"/>
      <c r="Z93" s="191"/>
      <c r="AA93" s="191"/>
      <c r="AB93" s="191"/>
      <c r="AC93" s="191"/>
      <c r="AD93" s="191"/>
      <c r="AE93" s="191"/>
      <c r="AF93" s="191">
        <f t="shared" si="19"/>
        <v>1</v>
      </c>
      <c r="AG93" s="191">
        <f t="shared" si="20"/>
        <v>1</v>
      </c>
      <c r="AH93" s="191">
        <f t="shared" si="21"/>
        <v>0</v>
      </c>
      <c r="AI93" s="191">
        <f t="shared" si="22"/>
        <v>0</v>
      </c>
      <c r="AJ93" s="191">
        <f t="shared" si="23"/>
        <v>0</v>
      </c>
      <c r="AK93" s="191">
        <f t="shared" si="24"/>
        <v>0</v>
      </c>
      <c r="AL93" s="191">
        <f t="shared" si="25"/>
        <v>0</v>
      </c>
      <c r="AM93" s="191">
        <f t="shared" si="26"/>
        <v>0</v>
      </c>
      <c r="AN93" s="191">
        <f t="shared" si="27"/>
        <v>0</v>
      </c>
      <c r="AO93" s="194">
        <f t="shared" si="28"/>
        <v>1</v>
      </c>
      <c r="AP93" s="165">
        <v>0</v>
      </c>
      <c r="AQ93" s="165">
        <v>0</v>
      </c>
      <c r="AR93" s="179">
        <f>$AO$93/4</f>
        <v>0.25</v>
      </c>
      <c r="AS93" s="179">
        <f t="shared" ref="AS93:AU93" si="39">$AO$93/4</f>
        <v>0.25</v>
      </c>
      <c r="AT93" s="179">
        <f t="shared" si="39"/>
        <v>0.25</v>
      </c>
      <c r="AU93" s="180">
        <f t="shared" si="39"/>
        <v>0.25</v>
      </c>
      <c r="AV93" s="178">
        <v>520624</v>
      </c>
      <c r="AW93" s="178">
        <v>175780</v>
      </c>
      <c r="AX93" s="200" t="s">
        <v>86</v>
      </c>
    </row>
    <row r="94" spans="1:50" ht="15" customHeight="1" x14ac:dyDescent="0.25">
      <c r="A94" s="191" t="s">
        <v>337</v>
      </c>
      <c r="B94" s="191" t="s">
        <v>20</v>
      </c>
      <c r="C94" s="191"/>
      <c r="D94" s="157">
        <v>42821</v>
      </c>
      <c r="E94" s="157">
        <v>43917</v>
      </c>
      <c r="F94" s="157">
        <v>42979</v>
      </c>
      <c r="G94" s="170"/>
      <c r="H94" s="159" t="s">
        <v>1131</v>
      </c>
      <c r="I94" s="115" t="s">
        <v>1203</v>
      </c>
      <c r="J94" s="115"/>
      <c r="K94" s="191" t="s">
        <v>338</v>
      </c>
      <c r="L94" s="193" t="s">
        <v>339</v>
      </c>
      <c r="M94" s="191" t="s">
        <v>340</v>
      </c>
      <c r="N94" s="191"/>
      <c r="O94" s="191"/>
      <c r="P94" s="191">
        <v>1</v>
      </c>
      <c r="Q94" s="191"/>
      <c r="R94" s="191"/>
      <c r="S94" s="191"/>
      <c r="T94" s="191"/>
      <c r="U94" s="191"/>
      <c r="V94" s="191">
        <f t="shared" ref="V94:V120" si="40">SUM(N94:U94)</f>
        <v>1</v>
      </c>
      <c r="W94" s="191"/>
      <c r="X94" s="191"/>
      <c r="Y94" s="191"/>
      <c r="Z94" s="191"/>
      <c r="AA94" s="191">
        <v>1</v>
      </c>
      <c r="AB94" s="191"/>
      <c r="AC94" s="191"/>
      <c r="AD94" s="191"/>
      <c r="AE94" s="191">
        <v>0</v>
      </c>
      <c r="AF94" s="191">
        <f t="shared" si="19"/>
        <v>1</v>
      </c>
      <c r="AG94" s="191">
        <f t="shared" si="20"/>
        <v>0</v>
      </c>
      <c r="AH94" s="191">
        <f t="shared" si="21"/>
        <v>0</v>
      </c>
      <c r="AI94" s="191">
        <f t="shared" si="22"/>
        <v>-1</v>
      </c>
      <c r="AJ94" s="191">
        <f t="shared" si="23"/>
        <v>1</v>
      </c>
      <c r="AK94" s="191">
        <f t="shared" si="24"/>
        <v>0</v>
      </c>
      <c r="AL94" s="191">
        <f t="shared" si="25"/>
        <v>0</v>
      </c>
      <c r="AM94" s="191">
        <f t="shared" si="26"/>
        <v>0</v>
      </c>
      <c r="AN94" s="191">
        <f t="shared" si="27"/>
        <v>0</v>
      </c>
      <c r="AO94" s="194">
        <f t="shared" si="28"/>
        <v>0</v>
      </c>
      <c r="AP94" s="165">
        <v>0</v>
      </c>
      <c r="AQ94" s="165">
        <f>AO94</f>
        <v>0</v>
      </c>
      <c r="AR94" s="140">
        <v>0</v>
      </c>
      <c r="AS94" s="140">
        <v>0</v>
      </c>
      <c r="AT94" s="140">
        <v>0</v>
      </c>
      <c r="AU94" s="164">
        <v>0</v>
      </c>
      <c r="AV94" s="178">
        <v>514468</v>
      </c>
      <c r="AW94" s="178">
        <v>172144</v>
      </c>
      <c r="AX94" s="200" t="s">
        <v>41</v>
      </c>
    </row>
    <row r="95" spans="1:50" ht="15" customHeight="1" x14ac:dyDescent="0.25">
      <c r="A95" s="191" t="s">
        <v>341</v>
      </c>
      <c r="B95" s="191" t="s">
        <v>20</v>
      </c>
      <c r="C95" s="191"/>
      <c r="D95" s="157">
        <v>43251</v>
      </c>
      <c r="E95" s="157">
        <v>44347</v>
      </c>
      <c r="F95" s="170"/>
      <c r="G95" s="170"/>
      <c r="H95" s="194" t="s">
        <v>1130</v>
      </c>
      <c r="I95" s="115" t="s">
        <v>1203</v>
      </c>
      <c r="J95" s="115"/>
      <c r="K95" s="191" t="s">
        <v>342</v>
      </c>
      <c r="L95" s="181" t="s">
        <v>343</v>
      </c>
      <c r="M95" s="191" t="s">
        <v>344</v>
      </c>
      <c r="N95" s="191">
        <v>2</v>
      </c>
      <c r="O95" s="191">
        <v>1</v>
      </c>
      <c r="P95" s="191"/>
      <c r="Q95" s="191"/>
      <c r="R95" s="191"/>
      <c r="S95" s="191"/>
      <c r="T95" s="191"/>
      <c r="U95" s="191"/>
      <c r="V95" s="191">
        <f t="shared" si="40"/>
        <v>3</v>
      </c>
      <c r="W95" s="191"/>
      <c r="X95" s="191">
        <v>19</v>
      </c>
      <c r="Y95" s="191">
        <v>17</v>
      </c>
      <c r="Z95" s="191">
        <v>5</v>
      </c>
      <c r="AA95" s="191"/>
      <c r="AB95" s="191"/>
      <c r="AC95" s="191"/>
      <c r="AD95" s="191"/>
      <c r="AE95" s="191"/>
      <c r="AF95" s="191">
        <f t="shared" si="19"/>
        <v>41</v>
      </c>
      <c r="AG95" s="191">
        <f t="shared" si="20"/>
        <v>17</v>
      </c>
      <c r="AH95" s="191">
        <f t="shared" si="21"/>
        <v>16</v>
      </c>
      <c r="AI95" s="191">
        <f t="shared" si="22"/>
        <v>5</v>
      </c>
      <c r="AJ95" s="191">
        <f t="shared" si="23"/>
        <v>0</v>
      </c>
      <c r="AK95" s="191">
        <f t="shared" si="24"/>
        <v>0</v>
      </c>
      <c r="AL95" s="191">
        <f t="shared" si="25"/>
        <v>0</v>
      </c>
      <c r="AM95" s="191">
        <f t="shared" si="26"/>
        <v>0</v>
      </c>
      <c r="AN95" s="191">
        <f t="shared" si="27"/>
        <v>0</v>
      </c>
      <c r="AO95" s="194"/>
      <c r="AP95" s="165">
        <v>0</v>
      </c>
      <c r="AQ95" s="165">
        <v>0</v>
      </c>
      <c r="AR95" s="140">
        <v>0</v>
      </c>
      <c r="AS95" s="140">
        <v>0</v>
      </c>
      <c r="AT95" s="140">
        <v>0</v>
      </c>
      <c r="AU95" s="164">
        <v>0</v>
      </c>
      <c r="AV95" s="178">
        <v>514240</v>
      </c>
      <c r="AW95" s="178">
        <v>170830</v>
      </c>
      <c r="AX95" s="200" t="s">
        <v>87</v>
      </c>
    </row>
    <row r="96" spans="1:50" ht="15" customHeight="1" x14ac:dyDescent="0.25">
      <c r="A96" s="191" t="s">
        <v>345</v>
      </c>
      <c r="B96" s="191" t="s">
        <v>38</v>
      </c>
      <c r="C96" s="191"/>
      <c r="D96" s="157">
        <v>42913</v>
      </c>
      <c r="E96" s="160">
        <v>44009</v>
      </c>
      <c r="F96" s="160">
        <v>43984</v>
      </c>
      <c r="G96" s="170"/>
      <c r="H96" s="194" t="s">
        <v>1130</v>
      </c>
      <c r="I96" s="115" t="s">
        <v>1203</v>
      </c>
      <c r="J96" s="115"/>
      <c r="K96" s="191" t="s">
        <v>346</v>
      </c>
      <c r="L96" s="193" t="s">
        <v>347</v>
      </c>
      <c r="M96" s="191" t="s">
        <v>348</v>
      </c>
      <c r="N96" s="191"/>
      <c r="O96" s="191"/>
      <c r="P96" s="191"/>
      <c r="Q96" s="191"/>
      <c r="R96" s="191"/>
      <c r="S96" s="191"/>
      <c r="T96" s="191"/>
      <c r="U96" s="191"/>
      <c r="V96" s="191">
        <f t="shared" si="40"/>
        <v>0</v>
      </c>
      <c r="W96" s="191"/>
      <c r="X96" s="191">
        <v>1</v>
      </c>
      <c r="Y96" s="191"/>
      <c r="Z96" s="191"/>
      <c r="AA96" s="191"/>
      <c r="AB96" s="191"/>
      <c r="AC96" s="191"/>
      <c r="AD96" s="191"/>
      <c r="AE96" s="191"/>
      <c r="AF96" s="191">
        <f t="shared" si="19"/>
        <v>1</v>
      </c>
      <c r="AG96" s="191">
        <f t="shared" si="20"/>
        <v>1</v>
      </c>
      <c r="AH96" s="191">
        <f t="shared" si="21"/>
        <v>0</v>
      </c>
      <c r="AI96" s="191">
        <f t="shared" si="22"/>
        <v>0</v>
      </c>
      <c r="AJ96" s="191">
        <f t="shared" si="23"/>
        <v>0</v>
      </c>
      <c r="AK96" s="191">
        <f t="shared" si="24"/>
        <v>0</v>
      </c>
      <c r="AL96" s="191">
        <f t="shared" si="25"/>
        <v>0</v>
      </c>
      <c r="AM96" s="191">
        <f t="shared" si="26"/>
        <v>0</v>
      </c>
      <c r="AN96" s="191">
        <f t="shared" si="27"/>
        <v>0</v>
      </c>
      <c r="AO96" s="194">
        <f t="shared" si="28"/>
        <v>1</v>
      </c>
      <c r="AP96" s="165">
        <v>0</v>
      </c>
      <c r="AQ96" s="165">
        <v>1</v>
      </c>
      <c r="AR96" s="140">
        <v>0</v>
      </c>
      <c r="AS96" s="140">
        <v>0</v>
      </c>
      <c r="AT96" s="140">
        <v>0</v>
      </c>
      <c r="AU96" s="164">
        <v>0</v>
      </c>
      <c r="AV96" s="178">
        <v>520283</v>
      </c>
      <c r="AW96" s="178">
        <v>175017</v>
      </c>
      <c r="AX96" s="200" t="s">
        <v>53</v>
      </c>
    </row>
    <row r="97" spans="1:50" ht="15" customHeight="1" x14ac:dyDescent="0.25">
      <c r="A97" s="191" t="s">
        <v>349</v>
      </c>
      <c r="B97" s="191" t="s">
        <v>20</v>
      </c>
      <c r="C97" s="191"/>
      <c r="D97" s="157">
        <v>42801</v>
      </c>
      <c r="E97" s="157">
        <v>43897</v>
      </c>
      <c r="F97" s="160">
        <v>43891</v>
      </c>
      <c r="G97" s="170"/>
      <c r="H97" s="195" t="s">
        <v>1131</v>
      </c>
      <c r="I97" s="115" t="s">
        <v>1203</v>
      </c>
      <c r="J97" s="115"/>
      <c r="K97" s="191" t="s">
        <v>350</v>
      </c>
      <c r="L97" s="193" t="s">
        <v>351</v>
      </c>
      <c r="M97" s="191"/>
      <c r="N97" s="191"/>
      <c r="O97" s="191"/>
      <c r="P97" s="191"/>
      <c r="Q97" s="191"/>
      <c r="R97" s="191"/>
      <c r="S97" s="191"/>
      <c r="T97" s="191"/>
      <c r="U97" s="191"/>
      <c r="V97" s="191">
        <f t="shared" si="40"/>
        <v>0</v>
      </c>
      <c r="W97" s="191"/>
      <c r="X97" s="191"/>
      <c r="Y97" s="191"/>
      <c r="Z97" s="191">
        <v>1</v>
      </c>
      <c r="AA97" s="191"/>
      <c r="AB97" s="191"/>
      <c r="AC97" s="191"/>
      <c r="AD97" s="191"/>
      <c r="AE97" s="191">
        <v>0</v>
      </c>
      <c r="AF97" s="191">
        <f t="shared" si="19"/>
        <v>1</v>
      </c>
      <c r="AG97" s="191">
        <f t="shared" si="20"/>
        <v>0</v>
      </c>
      <c r="AH97" s="191">
        <f t="shared" si="21"/>
        <v>0</v>
      </c>
      <c r="AI97" s="191">
        <f t="shared" si="22"/>
        <v>1</v>
      </c>
      <c r="AJ97" s="191">
        <f t="shared" si="23"/>
        <v>0</v>
      </c>
      <c r="AK97" s="191">
        <f t="shared" si="24"/>
        <v>0</v>
      </c>
      <c r="AL97" s="191">
        <f t="shared" si="25"/>
        <v>0</v>
      </c>
      <c r="AM97" s="191">
        <f t="shared" si="26"/>
        <v>0</v>
      </c>
      <c r="AN97" s="191">
        <f t="shared" si="27"/>
        <v>0</v>
      </c>
      <c r="AO97" s="194">
        <f t="shared" si="28"/>
        <v>1</v>
      </c>
      <c r="AP97" s="165">
        <v>0</v>
      </c>
      <c r="AQ97" s="165">
        <f>AO97</f>
        <v>1</v>
      </c>
      <c r="AR97" s="140">
        <v>0</v>
      </c>
      <c r="AS97" s="140">
        <v>0</v>
      </c>
      <c r="AT97" s="140">
        <v>0</v>
      </c>
      <c r="AU97" s="164">
        <v>0</v>
      </c>
      <c r="AV97" s="178">
        <v>513432</v>
      </c>
      <c r="AW97" s="178">
        <v>173849</v>
      </c>
      <c r="AX97" s="200" t="s">
        <v>113</v>
      </c>
    </row>
    <row r="98" spans="1:50" ht="15" customHeight="1" x14ac:dyDescent="0.25">
      <c r="A98" s="191" t="s">
        <v>352</v>
      </c>
      <c r="B98" s="191" t="s">
        <v>38</v>
      </c>
      <c r="C98" s="191" t="s">
        <v>1234</v>
      </c>
      <c r="D98" s="157">
        <v>42790</v>
      </c>
      <c r="E98" s="157">
        <v>44186</v>
      </c>
      <c r="F98" s="160">
        <v>43745</v>
      </c>
      <c r="G98" s="170"/>
      <c r="H98" s="159" t="s">
        <v>1131</v>
      </c>
      <c r="I98" s="115" t="s">
        <v>1203</v>
      </c>
      <c r="J98" s="115"/>
      <c r="K98" s="191" t="s">
        <v>353</v>
      </c>
      <c r="L98" s="193" t="s">
        <v>354</v>
      </c>
      <c r="M98" s="191" t="s">
        <v>161</v>
      </c>
      <c r="N98" s="191"/>
      <c r="O98" s="191"/>
      <c r="P98" s="191"/>
      <c r="Q98" s="191"/>
      <c r="R98" s="191"/>
      <c r="S98" s="191"/>
      <c r="T98" s="191"/>
      <c r="U98" s="191"/>
      <c r="V98" s="191">
        <f t="shared" si="40"/>
        <v>0</v>
      </c>
      <c r="W98" s="191"/>
      <c r="X98" s="191">
        <v>8</v>
      </c>
      <c r="Y98" s="191">
        <v>1</v>
      </c>
      <c r="Z98" s="191"/>
      <c r="AA98" s="191"/>
      <c r="AB98" s="191"/>
      <c r="AC98" s="191"/>
      <c r="AD98" s="191"/>
      <c r="AE98" s="191"/>
      <c r="AF98" s="191">
        <f t="shared" si="19"/>
        <v>9</v>
      </c>
      <c r="AG98" s="191">
        <f t="shared" si="20"/>
        <v>8</v>
      </c>
      <c r="AH98" s="191">
        <f t="shared" si="21"/>
        <v>1</v>
      </c>
      <c r="AI98" s="191">
        <f t="shared" si="22"/>
        <v>0</v>
      </c>
      <c r="AJ98" s="191">
        <f t="shared" si="23"/>
        <v>0</v>
      </c>
      <c r="AK98" s="191">
        <f t="shared" si="24"/>
        <v>0</v>
      </c>
      <c r="AL98" s="191">
        <f t="shared" si="25"/>
        <v>0</v>
      </c>
      <c r="AM98" s="191">
        <f t="shared" si="26"/>
        <v>0</v>
      </c>
      <c r="AN98" s="191">
        <f t="shared" si="27"/>
        <v>0</v>
      </c>
      <c r="AO98" s="194">
        <f t="shared" si="28"/>
        <v>9</v>
      </c>
      <c r="AP98" s="165">
        <v>0</v>
      </c>
      <c r="AQ98" s="165">
        <f>AO98</f>
        <v>9</v>
      </c>
      <c r="AR98" s="140">
        <v>0</v>
      </c>
      <c r="AS98" s="140">
        <v>0</v>
      </c>
      <c r="AT98" s="140">
        <v>0</v>
      </c>
      <c r="AU98" s="164">
        <v>0</v>
      </c>
      <c r="AV98" s="178">
        <v>515974</v>
      </c>
      <c r="AW98" s="178">
        <v>173142</v>
      </c>
      <c r="AX98" s="200" t="s">
        <v>94</v>
      </c>
    </row>
    <row r="99" spans="1:50" ht="15" customHeight="1" x14ac:dyDescent="0.25">
      <c r="A99" s="191" t="s">
        <v>355</v>
      </c>
      <c r="B99" s="191" t="s">
        <v>20</v>
      </c>
      <c r="C99" s="191"/>
      <c r="D99" s="157">
        <v>42986</v>
      </c>
      <c r="E99" s="157">
        <v>44082</v>
      </c>
      <c r="F99" s="157">
        <v>43554</v>
      </c>
      <c r="G99" s="170"/>
      <c r="H99" s="159" t="s">
        <v>1131</v>
      </c>
      <c r="I99" s="115" t="s">
        <v>1203</v>
      </c>
      <c r="J99" s="115"/>
      <c r="K99" s="191" t="s">
        <v>356</v>
      </c>
      <c r="L99" s="196" t="s">
        <v>1380</v>
      </c>
      <c r="M99" s="191"/>
      <c r="N99" s="191"/>
      <c r="O99" s="191"/>
      <c r="P99" s="191"/>
      <c r="Q99" s="191"/>
      <c r="R99" s="191"/>
      <c r="S99" s="191"/>
      <c r="T99" s="191"/>
      <c r="U99" s="191"/>
      <c r="V99" s="191">
        <f t="shared" si="40"/>
        <v>0</v>
      </c>
      <c r="W99" s="191"/>
      <c r="X99" s="191">
        <v>9</v>
      </c>
      <c r="Y99" s="191">
        <v>7</v>
      </c>
      <c r="Z99" s="191">
        <v>4</v>
      </c>
      <c r="AA99" s="191"/>
      <c r="AB99" s="191"/>
      <c r="AC99" s="191"/>
      <c r="AD99" s="191"/>
      <c r="AE99" s="191"/>
      <c r="AF99" s="191">
        <f t="shared" si="19"/>
        <v>20</v>
      </c>
      <c r="AG99" s="191">
        <f t="shared" si="20"/>
        <v>9</v>
      </c>
      <c r="AH99" s="191">
        <f t="shared" si="21"/>
        <v>7</v>
      </c>
      <c r="AI99" s="191">
        <f t="shared" si="22"/>
        <v>4</v>
      </c>
      <c r="AJ99" s="191">
        <f t="shared" si="23"/>
        <v>0</v>
      </c>
      <c r="AK99" s="191">
        <f t="shared" si="24"/>
        <v>0</v>
      </c>
      <c r="AL99" s="191">
        <f t="shared" si="25"/>
        <v>0</v>
      </c>
      <c r="AM99" s="191">
        <f t="shared" si="26"/>
        <v>0</v>
      </c>
      <c r="AN99" s="191">
        <f t="shared" si="27"/>
        <v>0</v>
      </c>
      <c r="AO99" s="194">
        <f t="shared" si="28"/>
        <v>20</v>
      </c>
      <c r="AP99" s="165">
        <v>0</v>
      </c>
      <c r="AQ99" s="165">
        <f>$AO$99/2</f>
        <v>10</v>
      </c>
      <c r="AR99" s="140">
        <f>$AO$99/2</f>
        <v>10</v>
      </c>
      <c r="AS99" s="140">
        <v>0</v>
      </c>
      <c r="AT99" s="140">
        <v>0</v>
      </c>
      <c r="AU99" s="164">
        <v>0</v>
      </c>
      <c r="AV99" s="178">
        <v>519012</v>
      </c>
      <c r="AW99" s="178">
        <v>175761</v>
      </c>
      <c r="AX99" s="200" t="s">
        <v>62</v>
      </c>
    </row>
    <row r="100" spans="1:50" ht="15" customHeight="1" x14ac:dyDescent="0.25">
      <c r="A100" s="191" t="s">
        <v>357</v>
      </c>
      <c r="B100" s="191" t="s">
        <v>20</v>
      </c>
      <c r="C100" s="191"/>
      <c r="D100" s="157">
        <v>42908</v>
      </c>
      <c r="E100" s="157">
        <v>44512</v>
      </c>
      <c r="F100" s="170"/>
      <c r="G100" s="170"/>
      <c r="H100" s="159" t="s">
        <v>1131</v>
      </c>
      <c r="I100" s="115" t="s">
        <v>1203</v>
      </c>
      <c r="J100" s="115"/>
      <c r="K100" s="191" t="s">
        <v>358</v>
      </c>
      <c r="L100" s="193" t="s">
        <v>359</v>
      </c>
      <c r="M100" s="191" t="s">
        <v>360</v>
      </c>
      <c r="N100" s="191"/>
      <c r="O100" s="191"/>
      <c r="P100" s="191"/>
      <c r="Q100" s="191"/>
      <c r="R100" s="191"/>
      <c r="S100" s="191"/>
      <c r="T100" s="191"/>
      <c r="U100" s="191"/>
      <c r="V100" s="191">
        <f t="shared" si="40"/>
        <v>0</v>
      </c>
      <c r="W100" s="191"/>
      <c r="X100" s="191">
        <v>1</v>
      </c>
      <c r="Y100" s="191"/>
      <c r="Z100" s="191"/>
      <c r="AA100" s="191"/>
      <c r="AB100" s="191"/>
      <c r="AC100" s="191"/>
      <c r="AD100" s="191"/>
      <c r="AE100" s="191"/>
      <c r="AF100" s="191">
        <f t="shared" si="19"/>
        <v>1</v>
      </c>
      <c r="AG100" s="191">
        <f t="shared" si="20"/>
        <v>1</v>
      </c>
      <c r="AH100" s="191">
        <f t="shared" si="21"/>
        <v>0</v>
      </c>
      <c r="AI100" s="191">
        <f t="shared" si="22"/>
        <v>0</v>
      </c>
      <c r="AJ100" s="191">
        <f t="shared" si="23"/>
        <v>0</v>
      </c>
      <c r="AK100" s="191">
        <f t="shared" si="24"/>
        <v>0</v>
      </c>
      <c r="AL100" s="191">
        <f t="shared" si="25"/>
        <v>0</v>
      </c>
      <c r="AM100" s="191">
        <f t="shared" si="26"/>
        <v>0</v>
      </c>
      <c r="AN100" s="191">
        <f t="shared" si="27"/>
        <v>0</v>
      </c>
      <c r="AO100" s="194">
        <f t="shared" si="28"/>
        <v>1</v>
      </c>
      <c r="AP100" s="165">
        <v>0</v>
      </c>
      <c r="AQ100" s="165">
        <f>AO100</f>
        <v>1</v>
      </c>
      <c r="AR100" s="140">
        <v>0</v>
      </c>
      <c r="AS100" s="140">
        <v>0</v>
      </c>
      <c r="AT100" s="140">
        <v>0</v>
      </c>
      <c r="AU100" s="164">
        <v>0</v>
      </c>
      <c r="AV100" s="178">
        <v>518494</v>
      </c>
      <c r="AW100" s="178">
        <v>175035</v>
      </c>
      <c r="AX100" s="200" t="s">
        <v>73</v>
      </c>
    </row>
    <row r="101" spans="1:50" ht="15" customHeight="1" x14ac:dyDescent="0.25">
      <c r="A101" s="191" t="s">
        <v>362</v>
      </c>
      <c r="B101" s="191" t="s">
        <v>38</v>
      </c>
      <c r="C101" s="191" t="s">
        <v>1234</v>
      </c>
      <c r="D101" s="157">
        <v>42804</v>
      </c>
      <c r="E101" s="157">
        <v>43900</v>
      </c>
      <c r="F101" s="157">
        <v>43374</v>
      </c>
      <c r="G101" s="157">
        <v>43579</v>
      </c>
      <c r="H101" s="156" t="s">
        <v>1129</v>
      </c>
      <c r="I101" s="115" t="s">
        <v>1203</v>
      </c>
      <c r="J101" s="115"/>
      <c r="K101" s="191" t="s">
        <v>1135</v>
      </c>
      <c r="L101" s="193" t="s">
        <v>363</v>
      </c>
      <c r="M101" s="191" t="s">
        <v>364</v>
      </c>
      <c r="N101" s="191"/>
      <c r="O101" s="191"/>
      <c r="P101" s="191"/>
      <c r="Q101" s="191"/>
      <c r="R101" s="191"/>
      <c r="S101" s="191"/>
      <c r="T101" s="191"/>
      <c r="U101" s="191"/>
      <c r="V101" s="191">
        <f t="shared" si="40"/>
        <v>0</v>
      </c>
      <c r="W101" s="191"/>
      <c r="X101" s="191">
        <v>1</v>
      </c>
      <c r="Y101" s="191"/>
      <c r="Z101" s="191"/>
      <c r="AA101" s="191"/>
      <c r="AB101" s="191"/>
      <c r="AC101" s="191"/>
      <c r="AD101" s="191"/>
      <c r="AE101" s="191"/>
      <c r="AF101" s="191">
        <f t="shared" si="19"/>
        <v>1</v>
      </c>
      <c r="AG101" s="191">
        <f t="shared" si="20"/>
        <v>1</v>
      </c>
      <c r="AH101" s="191">
        <f t="shared" si="21"/>
        <v>0</v>
      </c>
      <c r="AI101" s="191">
        <f t="shared" si="22"/>
        <v>0</v>
      </c>
      <c r="AJ101" s="191">
        <f t="shared" si="23"/>
        <v>0</v>
      </c>
      <c r="AK101" s="191">
        <f t="shared" si="24"/>
        <v>0</v>
      </c>
      <c r="AL101" s="191">
        <f t="shared" si="25"/>
        <v>0</v>
      </c>
      <c r="AM101" s="191">
        <f t="shared" si="26"/>
        <v>0</v>
      </c>
      <c r="AN101" s="191">
        <f t="shared" si="27"/>
        <v>0</v>
      </c>
      <c r="AO101" s="194">
        <f t="shared" si="28"/>
        <v>1</v>
      </c>
      <c r="AP101" s="165">
        <f>AO101</f>
        <v>1</v>
      </c>
      <c r="AQ101" s="165">
        <v>0</v>
      </c>
      <c r="AR101" s="140">
        <v>0</v>
      </c>
      <c r="AS101" s="140">
        <v>0</v>
      </c>
      <c r="AT101" s="140">
        <v>0</v>
      </c>
      <c r="AU101" s="164">
        <v>0</v>
      </c>
      <c r="AV101" s="178">
        <v>516177</v>
      </c>
      <c r="AW101" s="178">
        <v>173221</v>
      </c>
      <c r="AX101" s="200" t="s">
        <v>94</v>
      </c>
    </row>
    <row r="102" spans="1:50" ht="15" customHeight="1" x14ac:dyDescent="0.25">
      <c r="A102" s="191" t="s">
        <v>365</v>
      </c>
      <c r="B102" s="191" t="s">
        <v>58</v>
      </c>
      <c r="C102" s="191"/>
      <c r="D102" s="157">
        <v>43263</v>
      </c>
      <c r="E102" s="157">
        <v>44359</v>
      </c>
      <c r="F102" s="170"/>
      <c r="G102" s="170"/>
      <c r="H102" s="194" t="s">
        <v>1130</v>
      </c>
      <c r="I102" s="115" t="s">
        <v>1203</v>
      </c>
      <c r="J102" s="115"/>
      <c r="K102" s="191" t="s">
        <v>366</v>
      </c>
      <c r="L102" s="193" t="s">
        <v>367</v>
      </c>
      <c r="M102" s="191" t="s">
        <v>368</v>
      </c>
      <c r="N102" s="191"/>
      <c r="O102" s="191"/>
      <c r="P102" s="191"/>
      <c r="Q102" s="191"/>
      <c r="R102" s="191"/>
      <c r="S102" s="191"/>
      <c r="T102" s="191"/>
      <c r="U102" s="191"/>
      <c r="V102" s="191">
        <f t="shared" si="40"/>
        <v>0</v>
      </c>
      <c r="W102" s="191"/>
      <c r="X102" s="191">
        <v>3</v>
      </c>
      <c r="Y102" s="191">
        <v>1</v>
      </c>
      <c r="Z102" s="191"/>
      <c r="AA102" s="191"/>
      <c r="AB102" s="191"/>
      <c r="AC102" s="191"/>
      <c r="AD102" s="191"/>
      <c r="AE102" s="191"/>
      <c r="AF102" s="191">
        <f t="shared" si="19"/>
        <v>4</v>
      </c>
      <c r="AG102" s="191">
        <f t="shared" si="20"/>
        <v>3</v>
      </c>
      <c r="AH102" s="191">
        <f t="shared" si="21"/>
        <v>1</v>
      </c>
      <c r="AI102" s="191">
        <f t="shared" si="22"/>
        <v>0</v>
      </c>
      <c r="AJ102" s="191">
        <f t="shared" si="23"/>
        <v>0</v>
      </c>
      <c r="AK102" s="191">
        <f t="shared" si="24"/>
        <v>0</v>
      </c>
      <c r="AL102" s="191">
        <f t="shared" si="25"/>
        <v>0</v>
      </c>
      <c r="AM102" s="191">
        <f t="shared" si="26"/>
        <v>0</v>
      </c>
      <c r="AN102" s="191">
        <f t="shared" si="27"/>
        <v>0</v>
      </c>
      <c r="AO102" s="194">
        <f t="shared" si="28"/>
        <v>4</v>
      </c>
      <c r="AP102" s="165">
        <v>0</v>
      </c>
      <c r="AQ102" s="165">
        <v>0</v>
      </c>
      <c r="AR102" s="140">
        <f>$AO$102/4</f>
        <v>1</v>
      </c>
      <c r="AS102" s="140">
        <f t="shared" ref="AS102:AU102" si="41">$AO$102/4</f>
        <v>1</v>
      </c>
      <c r="AT102" s="140">
        <f t="shared" si="41"/>
        <v>1</v>
      </c>
      <c r="AU102" s="164">
        <f t="shared" si="41"/>
        <v>1</v>
      </c>
      <c r="AV102" s="178">
        <v>517591</v>
      </c>
      <c r="AW102" s="178">
        <v>174434</v>
      </c>
      <c r="AX102" s="200" t="s">
        <v>94</v>
      </c>
    </row>
    <row r="103" spans="1:50" ht="15" customHeight="1" x14ac:dyDescent="0.25">
      <c r="A103" s="191" t="s">
        <v>369</v>
      </c>
      <c r="B103" s="191" t="s">
        <v>20</v>
      </c>
      <c r="C103" s="191"/>
      <c r="D103" s="157">
        <v>43181</v>
      </c>
      <c r="E103" s="157">
        <v>44278</v>
      </c>
      <c r="F103" s="160">
        <v>43921</v>
      </c>
      <c r="G103" s="170"/>
      <c r="H103" s="159" t="s">
        <v>1131</v>
      </c>
      <c r="I103" s="115" t="s">
        <v>1203</v>
      </c>
      <c r="J103" s="115"/>
      <c r="K103" s="191" t="s">
        <v>370</v>
      </c>
      <c r="L103" s="193" t="s">
        <v>371</v>
      </c>
      <c r="M103" s="191" t="s">
        <v>372</v>
      </c>
      <c r="N103" s="191"/>
      <c r="O103" s="191"/>
      <c r="P103" s="191"/>
      <c r="Q103" s="191"/>
      <c r="R103" s="191"/>
      <c r="S103" s="191"/>
      <c r="T103" s="191"/>
      <c r="U103" s="191"/>
      <c r="V103" s="191">
        <f t="shared" si="40"/>
        <v>0</v>
      </c>
      <c r="W103" s="191"/>
      <c r="X103" s="191"/>
      <c r="Y103" s="191">
        <v>4</v>
      </c>
      <c r="Z103" s="191"/>
      <c r="AA103" s="191"/>
      <c r="AB103" s="191"/>
      <c r="AC103" s="191"/>
      <c r="AD103" s="191"/>
      <c r="AE103" s="191"/>
      <c r="AF103" s="191">
        <f t="shared" si="19"/>
        <v>4</v>
      </c>
      <c r="AG103" s="191">
        <f t="shared" si="20"/>
        <v>0</v>
      </c>
      <c r="AH103" s="191">
        <f t="shared" si="21"/>
        <v>4</v>
      </c>
      <c r="AI103" s="191">
        <f t="shared" si="22"/>
        <v>0</v>
      </c>
      <c r="AJ103" s="191">
        <f t="shared" si="23"/>
        <v>0</v>
      </c>
      <c r="AK103" s="191">
        <f t="shared" si="24"/>
        <v>0</v>
      </c>
      <c r="AL103" s="191">
        <f t="shared" si="25"/>
        <v>0</v>
      </c>
      <c r="AM103" s="191">
        <f t="shared" si="26"/>
        <v>0</v>
      </c>
      <c r="AN103" s="191">
        <f t="shared" si="27"/>
        <v>0</v>
      </c>
      <c r="AO103" s="194">
        <f t="shared" si="28"/>
        <v>4</v>
      </c>
      <c r="AP103" s="165">
        <v>0</v>
      </c>
      <c r="AQ103" s="165">
        <f>AO103</f>
        <v>4</v>
      </c>
      <c r="AR103" s="140">
        <v>0</v>
      </c>
      <c r="AS103" s="140">
        <v>0</v>
      </c>
      <c r="AT103" s="140">
        <v>0</v>
      </c>
      <c r="AU103" s="164">
        <v>0</v>
      </c>
      <c r="AV103" s="178">
        <v>514687</v>
      </c>
      <c r="AW103" s="178">
        <v>171290</v>
      </c>
      <c r="AX103" s="200" t="s">
        <v>87</v>
      </c>
    </row>
    <row r="104" spans="1:50" ht="15" customHeight="1" x14ac:dyDescent="0.25">
      <c r="A104" s="191" t="s">
        <v>373</v>
      </c>
      <c r="B104" s="191" t="s">
        <v>20</v>
      </c>
      <c r="C104" s="191"/>
      <c r="D104" s="157">
        <v>42954</v>
      </c>
      <c r="E104" s="157">
        <v>44050</v>
      </c>
      <c r="F104" s="160">
        <v>43179</v>
      </c>
      <c r="G104" s="170"/>
      <c r="H104" s="159" t="s">
        <v>1131</v>
      </c>
      <c r="I104" s="115" t="s">
        <v>1203</v>
      </c>
      <c r="J104" s="115"/>
      <c r="K104" s="191" t="s">
        <v>374</v>
      </c>
      <c r="L104" s="193" t="s">
        <v>375</v>
      </c>
      <c r="M104" s="191" t="s">
        <v>376</v>
      </c>
      <c r="N104" s="191"/>
      <c r="O104" s="191"/>
      <c r="P104" s="191"/>
      <c r="Q104" s="191">
        <v>1</v>
      </c>
      <c r="R104" s="191"/>
      <c r="S104" s="191"/>
      <c r="T104" s="191"/>
      <c r="U104" s="191"/>
      <c r="V104" s="191">
        <f t="shared" si="40"/>
        <v>1</v>
      </c>
      <c r="W104" s="191"/>
      <c r="X104" s="191"/>
      <c r="Y104" s="191"/>
      <c r="Z104" s="191"/>
      <c r="AA104" s="191"/>
      <c r="AB104" s="191">
        <v>1</v>
      </c>
      <c r="AC104" s="191">
        <v>1</v>
      </c>
      <c r="AD104" s="191"/>
      <c r="AE104" s="191"/>
      <c r="AF104" s="191">
        <f t="shared" si="19"/>
        <v>2</v>
      </c>
      <c r="AG104" s="191">
        <f t="shared" si="20"/>
        <v>0</v>
      </c>
      <c r="AH104" s="191">
        <f t="shared" si="21"/>
        <v>0</v>
      </c>
      <c r="AI104" s="191">
        <f t="shared" si="22"/>
        <v>0</v>
      </c>
      <c r="AJ104" s="191">
        <f t="shared" si="23"/>
        <v>-1</v>
      </c>
      <c r="AK104" s="191">
        <f t="shared" si="24"/>
        <v>1</v>
      </c>
      <c r="AL104" s="191">
        <f t="shared" si="25"/>
        <v>1</v>
      </c>
      <c r="AM104" s="191">
        <f t="shared" si="26"/>
        <v>0</v>
      </c>
      <c r="AN104" s="191">
        <f t="shared" si="27"/>
        <v>0</v>
      </c>
      <c r="AO104" s="194">
        <f t="shared" si="28"/>
        <v>1</v>
      </c>
      <c r="AP104" s="165">
        <v>0</v>
      </c>
      <c r="AQ104" s="165">
        <f>AO104</f>
        <v>1</v>
      </c>
      <c r="AR104" s="140">
        <v>0</v>
      </c>
      <c r="AS104" s="140">
        <v>0</v>
      </c>
      <c r="AT104" s="140">
        <v>0</v>
      </c>
      <c r="AU104" s="164">
        <v>0</v>
      </c>
      <c r="AV104" s="178">
        <v>517123</v>
      </c>
      <c r="AW104" s="178">
        <v>170663</v>
      </c>
      <c r="AX104" s="200" t="s">
        <v>32</v>
      </c>
    </row>
    <row r="105" spans="1:50" ht="15" customHeight="1" x14ac:dyDescent="0.25">
      <c r="A105" s="191" t="s">
        <v>377</v>
      </c>
      <c r="B105" s="191" t="s">
        <v>38</v>
      </c>
      <c r="C105" s="191" t="s">
        <v>1234</v>
      </c>
      <c r="D105" s="157">
        <v>42849</v>
      </c>
      <c r="E105" s="157">
        <v>43945</v>
      </c>
      <c r="F105" s="170"/>
      <c r="G105" s="170"/>
      <c r="H105" s="159" t="s">
        <v>1130</v>
      </c>
      <c r="I105" s="115" t="s">
        <v>1203</v>
      </c>
      <c r="J105" s="115"/>
      <c r="K105" s="191" t="s">
        <v>378</v>
      </c>
      <c r="L105" s="193" t="s">
        <v>379</v>
      </c>
      <c r="M105" s="191" t="s">
        <v>380</v>
      </c>
      <c r="N105" s="191"/>
      <c r="O105" s="191"/>
      <c r="P105" s="191"/>
      <c r="Q105" s="191"/>
      <c r="R105" s="191"/>
      <c r="S105" s="191"/>
      <c r="T105" s="191"/>
      <c r="U105" s="191"/>
      <c r="V105" s="191">
        <f t="shared" si="40"/>
        <v>0</v>
      </c>
      <c r="W105" s="191"/>
      <c r="X105" s="191"/>
      <c r="Y105" s="191"/>
      <c r="Z105" s="191">
        <v>1</v>
      </c>
      <c r="AA105" s="191"/>
      <c r="AB105" s="191"/>
      <c r="AC105" s="191"/>
      <c r="AD105" s="191"/>
      <c r="AE105" s="191"/>
      <c r="AF105" s="191">
        <f t="shared" si="19"/>
        <v>1</v>
      </c>
      <c r="AG105" s="191">
        <f t="shared" si="20"/>
        <v>0</v>
      </c>
      <c r="AH105" s="191">
        <f t="shared" si="21"/>
        <v>0</v>
      </c>
      <c r="AI105" s="191">
        <f t="shared" si="22"/>
        <v>1</v>
      </c>
      <c r="AJ105" s="191">
        <f t="shared" si="23"/>
        <v>0</v>
      </c>
      <c r="AK105" s="191">
        <f t="shared" si="24"/>
        <v>0</v>
      </c>
      <c r="AL105" s="191">
        <f t="shared" si="25"/>
        <v>0</v>
      </c>
      <c r="AM105" s="191">
        <f t="shared" si="26"/>
        <v>0</v>
      </c>
      <c r="AN105" s="191">
        <f t="shared" si="27"/>
        <v>0</v>
      </c>
      <c r="AO105" s="194">
        <f t="shared" si="28"/>
        <v>1</v>
      </c>
      <c r="AP105" s="165">
        <v>0</v>
      </c>
      <c r="AQ105" s="165">
        <v>0</v>
      </c>
      <c r="AR105" s="179">
        <f>$AO$105/4</f>
        <v>0.25</v>
      </c>
      <c r="AS105" s="179">
        <f t="shared" ref="AS105:AU105" si="42">$AO$105/4</f>
        <v>0.25</v>
      </c>
      <c r="AT105" s="179">
        <f t="shared" si="42"/>
        <v>0.25</v>
      </c>
      <c r="AU105" s="180">
        <f t="shared" si="42"/>
        <v>0.25</v>
      </c>
      <c r="AV105" s="178">
        <v>516015</v>
      </c>
      <c r="AW105" s="178">
        <v>170858</v>
      </c>
      <c r="AX105" s="200" t="s">
        <v>31</v>
      </c>
    </row>
    <row r="106" spans="1:50" ht="15" customHeight="1" x14ac:dyDescent="0.25">
      <c r="A106" s="191" t="s">
        <v>381</v>
      </c>
      <c r="B106" s="191" t="s">
        <v>46</v>
      </c>
      <c r="C106" s="191"/>
      <c r="D106" s="157">
        <v>42978</v>
      </c>
      <c r="E106" s="157">
        <v>44074</v>
      </c>
      <c r="F106" s="157"/>
      <c r="G106" s="170"/>
      <c r="H106" s="159" t="s">
        <v>1130</v>
      </c>
      <c r="I106" s="115" t="s">
        <v>1203</v>
      </c>
      <c r="J106" s="115"/>
      <c r="K106" s="191" t="s">
        <v>382</v>
      </c>
      <c r="L106" s="193" t="s">
        <v>383</v>
      </c>
      <c r="M106" s="191" t="s">
        <v>384</v>
      </c>
      <c r="N106" s="191"/>
      <c r="O106" s="191"/>
      <c r="P106" s="191"/>
      <c r="Q106" s="191">
        <v>1</v>
      </c>
      <c r="R106" s="191"/>
      <c r="S106" s="191"/>
      <c r="T106" s="191"/>
      <c r="U106" s="191"/>
      <c r="V106" s="191">
        <f t="shared" si="40"/>
        <v>1</v>
      </c>
      <c r="W106" s="191"/>
      <c r="X106" s="191"/>
      <c r="Y106" s="191">
        <v>2</v>
      </c>
      <c r="Z106" s="191"/>
      <c r="AA106" s="191"/>
      <c r="AB106" s="191"/>
      <c r="AC106" s="191"/>
      <c r="AD106" s="191"/>
      <c r="AE106" s="191"/>
      <c r="AF106" s="191">
        <f t="shared" si="19"/>
        <v>2</v>
      </c>
      <c r="AG106" s="191">
        <f t="shared" si="20"/>
        <v>0</v>
      </c>
      <c r="AH106" s="191">
        <f t="shared" si="21"/>
        <v>2</v>
      </c>
      <c r="AI106" s="191">
        <f t="shared" si="22"/>
        <v>0</v>
      </c>
      <c r="AJ106" s="191">
        <f t="shared" si="23"/>
        <v>-1</v>
      </c>
      <c r="AK106" s="191">
        <f t="shared" si="24"/>
        <v>0</v>
      </c>
      <c r="AL106" s="191">
        <f t="shared" si="25"/>
        <v>0</v>
      </c>
      <c r="AM106" s="191">
        <f t="shared" si="26"/>
        <v>0</v>
      </c>
      <c r="AN106" s="191">
        <f t="shared" si="27"/>
        <v>0</v>
      </c>
      <c r="AO106" s="194">
        <f t="shared" si="28"/>
        <v>1</v>
      </c>
      <c r="AP106" s="165">
        <v>0</v>
      </c>
      <c r="AQ106" s="165">
        <v>0</v>
      </c>
      <c r="AR106" s="179">
        <f>$AO$106/4</f>
        <v>0.25</v>
      </c>
      <c r="AS106" s="179">
        <f t="shared" ref="AS106:AU106" si="43">$AO$106/4</f>
        <v>0.25</v>
      </c>
      <c r="AT106" s="179">
        <f t="shared" si="43"/>
        <v>0.25</v>
      </c>
      <c r="AU106" s="180">
        <f t="shared" si="43"/>
        <v>0.25</v>
      </c>
      <c r="AV106" s="178">
        <v>519014</v>
      </c>
      <c r="AW106" s="178">
        <v>175279</v>
      </c>
      <c r="AX106" s="200" t="s">
        <v>95</v>
      </c>
    </row>
    <row r="107" spans="1:50" ht="15" customHeight="1" x14ac:dyDescent="0.25">
      <c r="A107" s="191" t="s">
        <v>385</v>
      </c>
      <c r="B107" s="191" t="s">
        <v>20</v>
      </c>
      <c r="C107" s="191"/>
      <c r="D107" s="157">
        <v>42891</v>
      </c>
      <c r="E107" s="157">
        <v>43987</v>
      </c>
      <c r="F107" s="157">
        <v>43497</v>
      </c>
      <c r="G107" s="157">
        <v>43913</v>
      </c>
      <c r="H107" s="156" t="s">
        <v>1129</v>
      </c>
      <c r="I107" s="115" t="s">
        <v>1247</v>
      </c>
      <c r="J107" s="115"/>
      <c r="K107" s="191" t="s">
        <v>386</v>
      </c>
      <c r="L107" s="193" t="s">
        <v>387</v>
      </c>
      <c r="M107" s="191" t="s">
        <v>388</v>
      </c>
      <c r="N107" s="191"/>
      <c r="O107" s="191"/>
      <c r="P107" s="191"/>
      <c r="Q107" s="191"/>
      <c r="R107" s="191"/>
      <c r="S107" s="191"/>
      <c r="T107" s="191"/>
      <c r="U107" s="191"/>
      <c r="V107" s="191">
        <f t="shared" si="40"/>
        <v>0</v>
      </c>
      <c r="W107" s="191" t="s">
        <v>140</v>
      </c>
      <c r="X107" s="191">
        <v>3</v>
      </c>
      <c r="Y107" s="191">
        <v>1</v>
      </c>
      <c r="Z107" s="191"/>
      <c r="AA107" s="191"/>
      <c r="AB107" s="191"/>
      <c r="AC107" s="191"/>
      <c r="AD107" s="191"/>
      <c r="AE107" s="191">
        <v>4</v>
      </c>
      <c r="AF107" s="191">
        <f t="shared" si="19"/>
        <v>4</v>
      </c>
      <c r="AG107" s="191">
        <f t="shared" si="20"/>
        <v>3</v>
      </c>
      <c r="AH107" s="191">
        <f t="shared" si="21"/>
        <v>1</v>
      </c>
      <c r="AI107" s="191">
        <f t="shared" si="22"/>
        <v>0</v>
      </c>
      <c r="AJ107" s="191">
        <f t="shared" si="23"/>
        <v>0</v>
      </c>
      <c r="AK107" s="191">
        <f t="shared" si="24"/>
        <v>0</v>
      </c>
      <c r="AL107" s="191">
        <f t="shared" si="25"/>
        <v>0</v>
      </c>
      <c r="AM107" s="191">
        <f t="shared" si="26"/>
        <v>0</v>
      </c>
      <c r="AN107" s="191">
        <f t="shared" si="27"/>
        <v>0</v>
      </c>
      <c r="AO107" s="194">
        <f t="shared" si="28"/>
        <v>4</v>
      </c>
      <c r="AP107" s="165">
        <v>0</v>
      </c>
      <c r="AQ107" s="165">
        <v>0</v>
      </c>
      <c r="AR107" s="140">
        <v>0</v>
      </c>
      <c r="AS107" s="140">
        <v>0</v>
      </c>
      <c r="AT107" s="140">
        <v>0</v>
      </c>
      <c r="AU107" s="164">
        <v>0</v>
      </c>
      <c r="AV107" s="178">
        <v>517438</v>
      </c>
      <c r="AW107" s="178">
        <v>171815</v>
      </c>
      <c r="AX107" s="200"/>
    </row>
    <row r="108" spans="1:50" ht="15" customHeight="1" x14ac:dyDescent="0.25">
      <c r="A108" s="191" t="s">
        <v>389</v>
      </c>
      <c r="B108" s="191" t="s">
        <v>46</v>
      </c>
      <c r="C108" s="191"/>
      <c r="D108" s="157">
        <v>42930</v>
      </c>
      <c r="E108" s="157">
        <v>44026</v>
      </c>
      <c r="F108" s="170"/>
      <c r="G108" s="160">
        <v>43921</v>
      </c>
      <c r="H108" s="156" t="s">
        <v>1129</v>
      </c>
      <c r="I108" s="115" t="s">
        <v>1203</v>
      </c>
      <c r="J108" s="115"/>
      <c r="K108" s="191" t="s">
        <v>390</v>
      </c>
      <c r="L108" s="193" t="s">
        <v>391</v>
      </c>
      <c r="M108" s="191" t="s">
        <v>392</v>
      </c>
      <c r="N108" s="191">
        <v>3</v>
      </c>
      <c r="O108" s="191"/>
      <c r="P108" s="191"/>
      <c r="Q108" s="191"/>
      <c r="R108" s="191">
        <v>1</v>
      </c>
      <c r="S108" s="191"/>
      <c r="T108" s="191"/>
      <c r="U108" s="191"/>
      <c r="V108" s="191">
        <f t="shared" si="40"/>
        <v>4</v>
      </c>
      <c r="W108" s="191"/>
      <c r="X108" s="191"/>
      <c r="Y108" s="191"/>
      <c r="Z108" s="191"/>
      <c r="AA108" s="191"/>
      <c r="AB108" s="191"/>
      <c r="AC108" s="191"/>
      <c r="AD108" s="191">
        <v>1</v>
      </c>
      <c r="AE108" s="191"/>
      <c r="AF108" s="191">
        <f t="shared" si="19"/>
        <v>1</v>
      </c>
      <c r="AG108" s="191">
        <f t="shared" si="20"/>
        <v>-3</v>
      </c>
      <c r="AH108" s="191">
        <f t="shared" si="21"/>
        <v>0</v>
      </c>
      <c r="AI108" s="191">
        <f t="shared" si="22"/>
        <v>0</v>
      </c>
      <c r="AJ108" s="191">
        <f t="shared" si="23"/>
        <v>0</v>
      </c>
      <c r="AK108" s="191">
        <f t="shared" si="24"/>
        <v>-1</v>
      </c>
      <c r="AL108" s="191">
        <f t="shared" si="25"/>
        <v>0</v>
      </c>
      <c r="AM108" s="191">
        <f t="shared" si="26"/>
        <v>1</v>
      </c>
      <c r="AN108" s="191">
        <f t="shared" si="27"/>
        <v>0</v>
      </c>
      <c r="AO108" s="194">
        <f t="shared" si="28"/>
        <v>-3</v>
      </c>
      <c r="AP108" s="165">
        <f>AO108</f>
        <v>-3</v>
      </c>
      <c r="AQ108" s="165">
        <v>0</v>
      </c>
      <c r="AR108" s="140">
        <v>0</v>
      </c>
      <c r="AS108" s="140">
        <v>0</v>
      </c>
      <c r="AT108" s="140">
        <v>0</v>
      </c>
      <c r="AU108" s="164">
        <v>0</v>
      </c>
      <c r="AV108" s="178">
        <v>522418</v>
      </c>
      <c r="AW108" s="178">
        <v>176934</v>
      </c>
      <c r="AX108" s="200" t="s">
        <v>27</v>
      </c>
    </row>
    <row r="109" spans="1:50" ht="15" customHeight="1" x14ac:dyDescent="0.25">
      <c r="A109" s="191" t="s">
        <v>393</v>
      </c>
      <c r="B109" s="191" t="s">
        <v>38</v>
      </c>
      <c r="C109" s="191"/>
      <c r="D109" s="157">
        <v>43119</v>
      </c>
      <c r="E109" s="157">
        <v>44215</v>
      </c>
      <c r="F109" s="170"/>
      <c r="G109" s="170"/>
      <c r="H109" s="194" t="s">
        <v>1130</v>
      </c>
      <c r="I109" s="115" t="s">
        <v>1203</v>
      </c>
      <c r="J109" s="115"/>
      <c r="K109" s="191" t="s">
        <v>394</v>
      </c>
      <c r="L109" s="193" t="s">
        <v>395</v>
      </c>
      <c r="M109" s="191" t="s">
        <v>396</v>
      </c>
      <c r="N109" s="191"/>
      <c r="O109" s="191"/>
      <c r="P109" s="191"/>
      <c r="Q109" s="191"/>
      <c r="R109" s="191"/>
      <c r="S109" s="191"/>
      <c r="T109" s="191"/>
      <c r="U109" s="191"/>
      <c r="V109" s="191">
        <f t="shared" si="40"/>
        <v>0</v>
      </c>
      <c r="W109" s="191"/>
      <c r="X109" s="191">
        <v>2</v>
      </c>
      <c r="Y109" s="191"/>
      <c r="Z109" s="191"/>
      <c r="AA109" s="191"/>
      <c r="AB109" s="191"/>
      <c r="AC109" s="191"/>
      <c r="AD109" s="191"/>
      <c r="AE109" s="191"/>
      <c r="AF109" s="191">
        <f t="shared" si="19"/>
        <v>2</v>
      </c>
      <c r="AG109" s="191">
        <f t="shared" si="20"/>
        <v>2</v>
      </c>
      <c r="AH109" s="191">
        <f t="shared" si="21"/>
        <v>0</v>
      </c>
      <c r="AI109" s="191">
        <f t="shared" si="22"/>
        <v>0</v>
      </c>
      <c r="AJ109" s="191">
        <f t="shared" si="23"/>
        <v>0</v>
      </c>
      <c r="AK109" s="191">
        <f t="shared" si="24"/>
        <v>0</v>
      </c>
      <c r="AL109" s="191">
        <f t="shared" si="25"/>
        <v>0</v>
      </c>
      <c r="AM109" s="191">
        <f t="shared" si="26"/>
        <v>0</v>
      </c>
      <c r="AN109" s="191">
        <f t="shared" si="27"/>
        <v>0</v>
      </c>
      <c r="AO109" s="194">
        <f t="shared" si="28"/>
        <v>2</v>
      </c>
      <c r="AP109" s="165">
        <v>0</v>
      </c>
      <c r="AQ109" s="165">
        <v>0</v>
      </c>
      <c r="AR109" s="140">
        <f>$AO$109/4</f>
        <v>0.5</v>
      </c>
      <c r="AS109" s="140">
        <f t="shared" ref="AS109:AU109" si="44">$AO$109/4</f>
        <v>0.5</v>
      </c>
      <c r="AT109" s="140">
        <f t="shared" si="44"/>
        <v>0.5</v>
      </c>
      <c r="AU109" s="164">
        <f t="shared" si="44"/>
        <v>0.5</v>
      </c>
      <c r="AV109" s="178">
        <v>516126</v>
      </c>
      <c r="AW109" s="178">
        <v>173185</v>
      </c>
      <c r="AX109" s="200" t="s">
        <v>94</v>
      </c>
    </row>
    <row r="110" spans="1:50" ht="15" customHeight="1" x14ac:dyDescent="0.25">
      <c r="A110" s="191" t="s">
        <v>397</v>
      </c>
      <c r="B110" s="191" t="s">
        <v>46</v>
      </c>
      <c r="C110" s="191"/>
      <c r="D110" s="157">
        <v>42991</v>
      </c>
      <c r="E110" s="157">
        <v>44087</v>
      </c>
      <c r="F110" s="170"/>
      <c r="G110" s="157">
        <v>43908</v>
      </c>
      <c r="H110" s="156" t="s">
        <v>1129</v>
      </c>
      <c r="I110" s="115" t="s">
        <v>1203</v>
      </c>
      <c r="J110" s="115"/>
      <c r="K110" s="191" t="s">
        <v>398</v>
      </c>
      <c r="L110" s="193" t="s">
        <v>399</v>
      </c>
      <c r="M110" s="191" t="s">
        <v>400</v>
      </c>
      <c r="N110" s="191"/>
      <c r="O110" s="191"/>
      <c r="P110" s="191">
        <v>1</v>
      </c>
      <c r="Q110" s="191"/>
      <c r="R110" s="191"/>
      <c r="S110" s="191"/>
      <c r="T110" s="191"/>
      <c r="U110" s="191"/>
      <c r="V110" s="191">
        <f t="shared" si="40"/>
        <v>1</v>
      </c>
      <c r="W110" s="191"/>
      <c r="X110" s="191">
        <v>1</v>
      </c>
      <c r="Y110" s="191">
        <v>1</v>
      </c>
      <c r="Z110" s="191"/>
      <c r="AA110" s="191"/>
      <c r="AB110" s="191"/>
      <c r="AC110" s="191"/>
      <c r="AD110" s="191"/>
      <c r="AE110" s="191"/>
      <c r="AF110" s="191">
        <f t="shared" si="19"/>
        <v>2</v>
      </c>
      <c r="AG110" s="191">
        <f t="shared" si="20"/>
        <v>1</v>
      </c>
      <c r="AH110" s="191">
        <f t="shared" si="21"/>
        <v>1</v>
      </c>
      <c r="AI110" s="191">
        <f t="shared" si="22"/>
        <v>-1</v>
      </c>
      <c r="AJ110" s="191">
        <f t="shared" si="23"/>
        <v>0</v>
      </c>
      <c r="AK110" s="191">
        <f t="shared" si="24"/>
        <v>0</v>
      </c>
      <c r="AL110" s="191">
        <f t="shared" si="25"/>
        <v>0</v>
      </c>
      <c r="AM110" s="191">
        <f t="shared" si="26"/>
        <v>0</v>
      </c>
      <c r="AN110" s="191">
        <f t="shared" si="27"/>
        <v>0</v>
      </c>
      <c r="AO110" s="194">
        <f t="shared" si="28"/>
        <v>1</v>
      </c>
      <c r="AP110" s="165">
        <f>AO110</f>
        <v>1</v>
      </c>
      <c r="AQ110" s="165">
        <v>0</v>
      </c>
      <c r="AR110" s="140">
        <v>0</v>
      </c>
      <c r="AS110" s="140">
        <v>0</v>
      </c>
      <c r="AT110" s="140">
        <v>0</v>
      </c>
      <c r="AU110" s="164">
        <v>0</v>
      </c>
      <c r="AV110" s="178">
        <v>520325</v>
      </c>
      <c r="AW110" s="178">
        <v>175316</v>
      </c>
      <c r="AX110" s="200" t="s">
        <v>53</v>
      </c>
    </row>
    <row r="111" spans="1:50" ht="15" customHeight="1" x14ac:dyDescent="0.25">
      <c r="A111" s="191" t="s">
        <v>401</v>
      </c>
      <c r="B111" s="191" t="s">
        <v>20</v>
      </c>
      <c r="C111" s="191"/>
      <c r="D111" s="157">
        <v>43056</v>
      </c>
      <c r="E111" s="157">
        <v>44204</v>
      </c>
      <c r="F111" s="170"/>
      <c r="G111" s="170"/>
      <c r="H111" s="156" t="s">
        <v>1130</v>
      </c>
      <c r="I111" s="115" t="s">
        <v>1203</v>
      </c>
      <c r="J111" s="115"/>
      <c r="K111" s="191" t="s">
        <v>402</v>
      </c>
      <c r="L111" s="193" t="s">
        <v>403</v>
      </c>
      <c r="M111" s="191" t="s">
        <v>148</v>
      </c>
      <c r="N111" s="191"/>
      <c r="O111" s="191"/>
      <c r="P111" s="191"/>
      <c r="Q111" s="191"/>
      <c r="R111" s="191"/>
      <c r="S111" s="191"/>
      <c r="T111" s="191"/>
      <c r="U111" s="191"/>
      <c r="V111" s="191">
        <f t="shared" si="40"/>
        <v>0</v>
      </c>
      <c r="W111" s="191"/>
      <c r="X111" s="191"/>
      <c r="Y111" s="191"/>
      <c r="Z111" s="191"/>
      <c r="AA111" s="191">
        <v>1</v>
      </c>
      <c r="AB111" s="191"/>
      <c r="AC111" s="191"/>
      <c r="AD111" s="191"/>
      <c r="AE111" s="191"/>
      <c r="AF111" s="191">
        <f t="shared" si="19"/>
        <v>1</v>
      </c>
      <c r="AG111" s="191">
        <f t="shared" si="20"/>
        <v>0</v>
      </c>
      <c r="AH111" s="191">
        <f t="shared" si="21"/>
        <v>0</v>
      </c>
      <c r="AI111" s="191">
        <f t="shared" si="22"/>
        <v>0</v>
      </c>
      <c r="AJ111" s="191">
        <f t="shared" si="23"/>
        <v>1</v>
      </c>
      <c r="AK111" s="191">
        <f t="shared" si="24"/>
        <v>0</v>
      </c>
      <c r="AL111" s="191">
        <f t="shared" si="25"/>
        <v>0</v>
      </c>
      <c r="AM111" s="191">
        <f t="shared" si="26"/>
        <v>0</v>
      </c>
      <c r="AN111" s="191">
        <f t="shared" si="27"/>
        <v>0</v>
      </c>
      <c r="AO111" s="194">
        <f t="shared" si="28"/>
        <v>1</v>
      </c>
      <c r="AP111" s="165">
        <v>0</v>
      </c>
      <c r="AQ111" s="165">
        <v>0</v>
      </c>
      <c r="AR111" s="179">
        <f>$AO$111/4</f>
        <v>0.25</v>
      </c>
      <c r="AS111" s="179">
        <f t="shared" ref="AS111:AU111" si="45">$AO$111/4</f>
        <v>0.25</v>
      </c>
      <c r="AT111" s="179">
        <f t="shared" si="45"/>
        <v>0.25</v>
      </c>
      <c r="AU111" s="180">
        <f t="shared" si="45"/>
        <v>0.25</v>
      </c>
      <c r="AV111" s="178">
        <v>516399</v>
      </c>
      <c r="AW111" s="178">
        <v>171470</v>
      </c>
      <c r="AX111" s="200" t="s">
        <v>31</v>
      </c>
    </row>
    <row r="112" spans="1:50" ht="15" customHeight="1" x14ac:dyDescent="0.25">
      <c r="A112" s="191" t="s">
        <v>404</v>
      </c>
      <c r="B112" s="191" t="s">
        <v>20</v>
      </c>
      <c r="C112" s="191"/>
      <c r="D112" s="157">
        <v>43070</v>
      </c>
      <c r="E112" s="157">
        <v>44166</v>
      </c>
      <c r="F112" s="170"/>
      <c r="G112" s="170"/>
      <c r="H112" s="194" t="s">
        <v>1130</v>
      </c>
      <c r="I112" s="115" t="s">
        <v>1203</v>
      </c>
      <c r="J112" s="115"/>
      <c r="K112" s="191" t="s">
        <v>405</v>
      </c>
      <c r="L112" s="193" t="s">
        <v>406</v>
      </c>
      <c r="M112" s="191" t="s">
        <v>407</v>
      </c>
      <c r="N112" s="191"/>
      <c r="O112" s="191"/>
      <c r="P112" s="191"/>
      <c r="Q112" s="191">
        <v>1</v>
      </c>
      <c r="R112" s="191"/>
      <c r="S112" s="191"/>
      <c r="T112" s="191"/>
      <c r="U112" s="191"/>
      <c r="V112" s="191">
        <f t="shared" si="40"/>
        <v>1</v>
      </c>
      <c r="W112" s="191"/>
      <c r="X112" s="191"/>
      <c r="Y112" s="191"/>
      <c r="Z112" s="191"/>
      <c r="AA112" s="191">
        <v>2</v>
      </c>
      <c r="AB112" s="191"/>
      <c r="AC112" s="191"/>
      <c r="AD112" s="191"/>
      <c r="AE112" s="191"/>
      <c r="AF112" s="191">
        <f t="shared" si="19"/>
        <v>2</v>
      </c>
      <c r="AG112" s="191">
        <f t="shared" si="20"/>
        <v>0</v>
      </c>
      <c r="AH112" s="191">
        <f t="shared" si="21"/>
        <v>0</v>
      </c>
      <c r="AI112" s="191">
        <f t="shared" si="22"/>
        <v>0</v>
      </c>
      <c r="AJ112" s="191">
        <f t="shared" si="23"/>
        <v>1</v>
      </c>
      <c r="AK112" s="191">
        <f t="shared" si="24"/>
        <v>0</v>
      </c>
      <c r="AL112" s="191">
        <f t="shared" si="25"/>
        <v>0</v>
      </c>
      <c r="AM112" s="191">
        <f t="shared" si="26"/>
        <v>0</v>
      </c>
      <c r="AN112" s="191">
        <f t="shared" si="27"/>
        <v>0</v>
      </c>
      <c r="AO112" s="194">
        <f t="shared" si="28"/>
        <v>1</v>
      </c>
      <c r="AP112" s="165">
        <v>0</v>
      </c>
      <c r="AQ112" s="165">
        <v>0</v>
      </c>
      <c r="AR112" s="179">
        <f>$AO$112/4</f>
        <v>0.25</v>
      </c>
      <c r="AS112" s="179">
        <f t="shared" ref="AS112:AU112" si="46">$AO$112/4</f>
        <v>0.25</v>
      </c>
      <c r="AT112" s="179">
        <f t="shared" si="46"/>
        <v>0.25</v>
      </c>
      <c r="AU112" s="180">
        <f t="shared" si="46"/>
        <v>0.25</v>
      </c>
      <c r="AV112" s="178">
        <v>514058</v>
      </c>
      <c r="AW112" s="178">
        <v>174409</v>
      </c>
      <c r="AX112" s="200" t="s">
        <v>113</v>
      </c>
    </row>
    <row r="113" spans="1:50" ht="15" customHeight="1" x14ac:dyDescent="0.25">
      <c r="A113" s="191" t="s">
        <v>408</v>
      </c>
      <c r="B113" s="191" t="s">
        <v>20</v>
      </c>
      <c r="C113" s="191"/>
      <c r="D113" s="157">
        <v>42992</v>
      </c>
      <c r="E113" s="157">
        <v>44088</v>
      </c>
      <c r="F113" s="157">
        <v>43479</v>
      </c>
      <c r="G113" s="157">
        <v>43881</v>
      </c>
      <c r="H113" s="156" t="s">
        <v>1129</v>
      </c>
      <c r="I113" s="115" t="s">
        <v>1203</v>
      </c>
      <c r="J113" s="115"/>
      <c r="K113" s="191" t="s">
        <v>409</v>
      </c>
      <c r="L113" s="193" t="s">
        <v>410</v>
      </c>
      <c r="M113" s="191" t="s">
        <v>411</v>
      </c>
      <c r="N113" s="191"/>
      <c r="O113" s="191"/>
      <c r="P113" s="191"/>
      <c r="Q113" s="191"/>
      <c r="R113" s="191"/>
      <c r="S113" s="191"/>
      <c r="T113" s="191"/>
      <c r="U113" s="191"/>
      <c r="V113" s="191">
        <f t="shared" si="40"/>
        <v>0</v>
      </c>
      <c r="W113" s="191"/>
      <c r="X113" s="191">
        <v>2</v>
      </c>
      <c r="Y113" s="191">
        <v>4</v>
      </c>
      <c r="Z113" s="191"/>
      <c r="AA113" s="191"/>
      <c r="AB113" s="191"/>
      <c r="AC113" s="191"/>
      <c r="AD113" s="191"/>
      <c r="AE113" s="191"/>
      <c r="AF113" s="191">
        <f t="shared" si="19"/>
        <v>6</v>
      </c>
      <c r="AG113" s="191">
        <f t="shared" si="20"/>
        <v>2</v>
      </c>
      <c r="AH113" s="191">
        <f t="shared" si="21"/>
        <v>4</v>
      </c>
      <c r="AI113" s="191">
        <f t="shared" si="22"/>
        <v>0</v>
      </c>
      <c r="AJ113" s="191">
        <f t="shared" si="23"/>
        <v>0</v>
      </c>
      <c r="AK113" s="191">
        <f t="shared" si="24"/>
        <v>0</v>
      </c>
      <c r="AL113" s="191">
        <f t="shared" si="25"/>
        <v>0</v>
      </c>
      <c r="AM113" s="191">
        <f t="shared" si="26"/>
        <v>0</v>
      </c>
      <c r="AN113" s="191">
        <f t="shared" si="27"/>
        <v>0</v>
      </c>
      <c r="AO113" s="194">
        <f t="shared" si="28"/>
        <v>6</v>
      </c>
      <c r="AP113" s="165">
        <f>AO113</f>
        <v>6</v>
      </c>
      <c r="AQ113" s="165">
        <v>0</v>
      </c>
      <c r="AR113" s="140">
        <v>0</v>
      </c>
      <c r="AS113" s="140">
        <v>0</v>
      </c>
      <c r="AT113" s="140">
        <v>0</v>
      </c>
      <c r="AU113" s="164">
        <v>0</v>
      </c>
      <c r="AV113" s="178">
        <v>522302</v>
      </c>
      <c r="AW113" s="178">
        <v>176537</v>
      </c>
      <c r="AX113" s="200" t="s">
        <v>27</v>
      </c>
    </row>
    <row r="114" spans="1:50" ht="15" customHeight="1" x14ac:dyDescent="0.25">
      <c r="A114" s="191" t="s">
        <v>412</v>
      </c>
      <c r="B114" s="191" t="s">
        <v>20</v>
      </c>
      <c r="C114" s="191"/>
      <c r="D114" s="157">
        <v>42997</v>
      </c>
      <c r="E114" s="157">
        <v>44339</v>
      </c>
      <c r="F114" s="170"/>
      <c r="G114" s="170"/>
      <c r="H114" s="194" t="s">
        <v>1130</v>
      </c>
      <c r="I114" s="115" t="s">
        <v>1203</v>
      </c>
      <c r="J114" s="115"/>
      <c r="K114" s="191" t="s">
        <v>413</v>
      </c>
      <c r="L114" s="193" t="s">
        <v>1381</v>
      </c>
      <c r="M114" s="191" t="s">
        <v>50</v>
      </c>
      <c r="N114" s="191"/>
      <c r="O114" s="191"/>
      <c r="P114" s="191"/>
      <c r="Q114" s="191"/>
      <c r="R114" s="191"/>
      <c r="S114" s="191"/>
      <c r="T114" s="191"/>
      <c r="U114" s="191"/>
      <c r="V114" s="191">
        <f>SUM(N114:U114)</f>
        <v>0</v>
      </c>
      <c r="W114" s="191"/>
      <c r="X114" s="191"/>
      <c r="Y114" s="191"/>
      <c r="Z114" s="191"/>
      <c r="AA114" s="191">
        <v>1</v>
      </c>
      <c r="AB114" s="191">
        <v>3</v>
      </c>
      <c r="AC114" s="191">
        <v>5</v>
      </c>
      <c r="AD114" s="191"/>
      <c r="AE114" s="191"/>
      <c r="AF114" s="191">
        <f t="shared" si="19"/>
        <v>9</v>
      </c>
      <c r="AG114" s="191">
        <f t="shared" si="20"/>
        <v>0</v>
      </c>
      <c r="AH114" s="191">
        <f t="shared" si="21"/>
        <v>0</v>
      </c>
      <c r="AI114" s="191">
        <f t="shared" si="22"/>
        <v>0</v>
      </c>
      <c r="AJ114" s="191">
        <f t="shared" si="23"/>
        <v>1</v>
      </c>
      <c r="AK114" s="191">
        <f t="shared" si="24"/>
        <v>3</v>
      </c>
      <c r="AL114" s="191">
        <f t="shared" si="25"/>
        <v>5</v>
      </c>
      <c r="AM114" s="191">
        <f t="shared" si="26"/>
        <v>0</v>
      </c>
      <c r="AN114" s="191">
        <f t="shared" si="27"/>
        <v>0</v>
      </c>
      <c r="AO114" s="182">
        <f t="shared" si="28"/>
        <v>9</v>
      </c>
      <c r="AP114" s="165">
        <v>0</v>
      </c>
      <c r="AQ114" s="165">
        <v>0</v>
      </c>
      <c r="AR114" s="179">
        <f>$AO$114/4</f>
        <v>2.25</v>
      </c>
      <c r="AS114" s="179">
        <f t="shared" ref="AS114:AU114" si="47">$AO$114/4</f>
        <v>2.25</v>
      </c>
      <c r="AT114" s="179">
        <f t="shared" si="47"/>
        <v>2.25</v>
      </c>
      <c r="AU114" s="180">
        <f t="shared" si="47"/>
        <v>2.25</v>
      </c>
      <c r="AV114" s="178">
        <v>515337</v>
      </c>
      <c r="AW114" s="178">
        <v>173383</v>
      </c>
      <c r="AX114" s="200" t="s">
        <v>21</v>
      </c>
    </row>
    <row r="115" spans="1:50" ht="15" customHeight="1" x14ac:dyDescent="0.25">
      <c r="A115" s="191" t="s">
        <v>1376</v>
      </c>
      <c r="B115" s="191" t="s">
        <v>38</v>
      </c>
      <c r="C115" s="191" t="s">
        <v>1234</v>
      </c>
      <c r="D115" s="157">
        <v>42886</v>
      </c>
      <c r="E115" s="157">
        <v>43982</v>
      </c>
      <c r="F115" s="170"/>
      <c r="G115" s="170"/>
      <c r="H115" s="194" t="s">
        <v>1130</v>
      </c>
      <c r="I115" s="115" t="s">
        <v>1203</v>
      </c>
      <c r="J115" s="115"/>
      <c r="K115" s="191" t="s">
        <v>1377</v>
      </c>
      <c r="L115" s="196" t="s">
        <v>1378</v>
      </c>
      <c r="M115" s="191" t="s">
        <v>1379</v>
      </c>
      <c r="N115" s="191"/>
      <c r="O115" s="191"/>
      <c r="P115" s="191"/>
      <c r="Q115" s="191"/>
      <c r="R115" s="191"/>
      <c r="S115" s="191"/>
      <c r="T115" s="191"/>
      <c r="U115" s="191"/>
      <c r="V115" s="191">
        <f>SUM(N115:U115)</f>
        <v>0</v>
      </c>
      <c r="W115" s="191"/>
      <c r="X115" s="191"/>
      <c r="Y115" s="191"/>
      <c r="Z115" s="191"/>
      <c r="AA115" s="191">
        <v>1</v>
      </c>
      <c r="AB115" s="191"/>
      <c r="AC115" s="191"/>
      <c r="AD115" s="191"/>
      <c r="AE115" s="191"/>
      <c r="AF115" s="191">
        <f t="shared" si="19"/>
        <v>1</v>
      </c>
      <c r="AG115" s="191">
        <f t="shared" ref="AG115" si="48">X115-N115</f>
        <v>0</v>
      </c>
      <c r="AH115" s="191">
        <f t="shared" ref="AH115" si="49">Y115-O115</f>
        <v>0</v>
      </c>
      <c r="AI115" s="191">
        <f t="shared" ref="AI115" si="50">Z115-P115</f>
        <v>0</v>
      </c>
      <c r="AJ115" s="191">
        <f t="shared" ref="AJ115" si="51">AA115-Q115</f>
        <v>1</v>
      </c>
      <c r="AK115" s="191">
        <f t="shared" ref="AK115" si="52">AB115-R115</f>
        <v>0</v>
      </c>
      <c r="AL115" s="191">
        <f t="shared" ref="AL115" si="53">AC115-S115</f>
        <v>0</v>
      </c>
      <c r="AM115" s="191">
        <f t="shared" ref="AM115" si="54">AD115-T115</f>
        <v>0</v>
      </c>
      <c r="AN115" s="191">
        <f t="shared" ref="AN115" si="55">0-U115</f>
        <v>0</v>
      </c>
      <c r="AO115" s="161">
        <f t="shared" ref="AO115" si="56">AF115-V115</f>
        <v>1</v>
      </c>
      <c r="AP115" s="165">
        <v>0</v>
      </c>
      <c r="AQ115" s="165">
        <f>$AO$115/3</f>
        <v>0.33333333333333331</v>
      </c>
      <c r="AR115" s="140">
        <f t="shared" ref="AR115:AS115" si="57">$AO$115/3</f>
        <v>0.33333333333333331</v>
      </c>
      <c r="AS115" s="140">
        <f t="shared" si="57"/>
        <v>0.33333333333333331</v>
      </c>
      <c r="AT115" s="140">
        <v>0</v>
      </c>
      <c r="AU115" s="164">
        <v>0</v>
      </c>
      <c r="AV115" s="178">
        <v>516024</v>
      </c>
      <c r="AW115" s="178">
        <v>173277</v>
      </c>
      <c r="AX115" s="200" t="s">
        <v>94</v>
      </c>
    </row>
    <row r="116" spans="1:50" ht="15" customHeight="1" x14ac:dyDescent="0.25">
      <c r="A116" s="191" t="s">
        <v>415</v>
      </c>
      <c r="B116" s="191" t="s">
        <v>20</v>
      </c>
      <c r="C116" s="191"/>
      <c r="D116" s="157">
        <v>43032</v>
      </c>
      <c r="E116" s="157">
        <v>44128</v>
      </c>
      <c r="F116" s="157">
        <v>43374</v>
      </c>
      <c r="G116" s="157">
        <v>43787</v>
      </c>
      <c r="H116" s="156" t="s">
        <v>1129</v>
      </c>
      <c r="I116" s="115" t="s">
        <v>1203</v>
      </c>
      <c r="J116" s="115"/>
      <c r="K116" s="191" t="s">
        <v>416</v>
      </c>
      <c r="L116" s="193" t="s">
        <v>417</v>
      </c>
      <c r="M116" s="191" t="s">
        <v>418</v>
      </c>
      <c r="N116" s="191"/>
      <c r="O116" s="191">
        <v>1</v>
      </c>
      <c r="P116" s="191"/>
      <c r="Q116" s="191"/>
      <c r="R116" s="191"/>
      <c r="S116" s="191"/>
      <c r="T116" s="191"/>
      <c r="U116" s="191"/>
      <c r="V116" s="191">
        <f t="shared" si="40"/>
        <v>1</v>
      </c>
      <c r="W116" s="191"/>
      <c r="X116" s="191"/>
      <c r="Y116" s="191">
        <v>3</v>
      </c>
      <c r="Z116" s="191"/>
      <c r="AA116" s="191"/>
      <c r="AB116" s="191"/>
      <c r="AC116" s="191"/>
      <c r="AD116" s="191"/>
      <c r="AE116" s="191"/>
      <c r="AF116" s="191">
        <f t="shared" si="19"/>
        <v>3</v>
      </c>
      <c r="AG116" s="191">
        <f t="shared" si="20"/>
        <v>0</v>
      </c>
      <c r="AH116" s="191">
        <f t="shared" si="21"/>
        <v>2</v>
      </c>
      <c r="AI116" s="191">
        <f t="shared" si="22"/>
        <v>0</v>
      </c>
      <c r="AJ116" s="191">
        <f t="shared" si="23"/>
        <v>0</v>
      </c>
      <c r="AK116" s="191">
        <f t="shared" si="24"/>
        <v>0</v>
      </c>
      <c r="AL116" s="191">
        <f t="shared" si="25"/>
        <v>0</v>
      </c>
      <c r="AM116" s="191">
        <f t="shared" si="26"/>
        <v>0</v>
      </c>
      <c r="AN116" s="191">
        <f t="shared" si="27"/>
        <v>0</v>
      </c>
      <c r="AO116" s="194">
        <f t="shared" si="28"/>
        <v>2</v>
      </c>
      <c r="AP116" s="165">
        <f>AO116</f>
        <v>2</v>
      </c>
      <c r="AQ116" s="165">
        <v>0</v>
      </c>
      <c r="AR116" s="140">
        <v>0</v>
      </c>
      <c r="AS116" s="140">
        <v>0</v>
      </c>
      <c r="AT116" s="140">
        <v>0</v>
      </c>
      <c r="AU116" s="164">
        <v>0</v>
      </c>
      <c r="AV116" s="178">
        <v>518953</v>
      </c>
      <c r="AW116" s="178">
        <v>176997</v>
      </c>
      <c r="AX116" s="200" t="s">
        <v>62</v>
      </c>
    </row>
    <row r="117" spans="1:50" ht="15" customHeight="1" x14ac:dyDescent="0.25">
      <c r="A117" s="191" t="s">
        <v>419</v>
      </c>
      <c r="B117" s="191" t="s">
        <v>38</v>
      </c>
      <c r="C117" s="191" t="s">
        <v>1234</v>
      </c>
      <c r="D117" s="157">
        <v>42881</v>
      </c>
      <c r="E117" s="157">
        <v>44538</v>
      </c>
      <c r="F117" s="160">
        <v>43843</v>
      </c>
      <c r="G117" s="170"/>
      <c r="H117" s="159" t="s">
        <v>1131</v>
      </c>
      <c r="I117" s="115" t="s">
        <v>1203</v>
      </c>
      <c r="J117" s="115"/>
      <c r="K117" s="191" t="s">
        <v>420</v>
      </c>
      <c r="L117" s="193" t="s">
        <v>421</v>
      </c>
      <c r="M117" s="191" t="s">
        <v>422</v>
      </c>
      <c r="N117" s="191"/>
      <c r="O117" s="191"/>
      <c r="P117" s="191"/>
      <c r="Q117" s="191"/>
      <c r="R117" s="191"/>
      <c r="S117" s="191"/>
      <c r="T117" s="191"/>
      <c r="U117" s="191"/>
      <c r="V117" s="191">
        <f t="shared" si="40"/>
        <v>0</v>
      </c>
      <c r="W117" s="191"/>
      <c r="X117" s="191"/>
      <c r="Y117" s="191">
        <v>2</v>
      </c>
      <c r="Z117" s="191"/>
      <c r="AA117" s="191"/>
      <c r="AB117" s="191"/>
      <c r="AC117" s="191"/>
      <c r="AD117" s="191"/>
      <c r="AE117" s="191"/>
      <c r="AF117" s="191">
        <f t="shared" si="19"/>
        <v>2</v>
      </c>
      <c r="AG117" s="191">
        <f t="shared" si="20"/>
        <v>0</v>
      </c>
      <c r="AH117" s="191">
        <f t="shared" si="21"/>
        <v>2</v>
      </c>
      <c r="AI117" s="191">
        <f t="shared" si="22"/>
        <v>0</v>
      </c>
      <c r="AJ117" s="191">
        <f t="shared" si="23"/>
        <v>0</v>
      </c>
      <c r="AK117" s="191">
        <f t="shared" si="24"/>
        <v>0</v>
      </c>
      <c r="AL117" s="191">
        <f t="shared" si="25"/>
        <v>0</v>
      </c>
      <c r="AM117" s="191">
        <f t="shared" si="26"/>
        <v>0</v>
      </c>
      <c r="AN117" s="191">
        <f t="shared" si="27"/>
        <v>0</v>
      </c>
      <c r="AO117" s="194">
        <f t="shared" si="28"/>
        <v>2</v>
      </c>
      <c r="AP117" s="165">
        <v>0</v>
      </c>
      <c r="AQ117" s="165">
        <f>AO117</f>
        <v>2</v>
      </c>
      <c r="AR117" s="140">
        <v>0</v>
      </c>
      <c r="AS117" s="140">
        <v>0</v>
      </c>
      <c r="AT117" s="140">
        <v>0</v>
      </c>
      <c r="AU117" s="164">
        <v>0</v>
      </c>
      <c r="AV117" s="178">
        <v>519061</v>
      </c>
      <c r="AW117" s="178">
        <v>176662</v>
      </c>
      <c r="AX117" s="200" t="s">
        <v>62</v>
      </c>
    </row>
    <row r="118" spans="1:50" ht="15" customHeight="1" x14ac:dyDescent="0.25">
      <c r="A118" s="191" t="s">
        <v>423</v>
      </c>
      <c r="B118" s="191" t="s">
        <v>20</v>
      </c>
      <c r="C118" s="191"/>
      <c r="D118" s="157">
        <v>43013</v>
      </c>
      <c r="E118" s="157">
        <v>43078</v>
      </c>
      <c r="F118" s="157">
        <v>43013</v>
      </c>
      <c r="G118" s="157">
        <v>43696</v>
      </c>
      <c r="H118" s="156" t="s">
        <v>1129</v>
      </c>
      <c r="I118" s="126" t="s">
        <v>1247</v>
      </c>
      <c r="J118" s="126"/>
      <c r="K118" s="115" t="s">
        <v>424</v>
      </c>
      <c r="L118" s="181" t="s">
        <v>1145</v>
      </c>
      <c r="M118" s="191" t="s">
        <v>148</v>
      </c>
      <c r="N118" s="191"/>
      <c r="O118" s="191"/>
      <c r="P118" s="191"/>
      <c r="Q118" s="191"/>
      <c r="R118" s="191"/>
      <c r="S118" s="191"/>
      <c r="T118" s="191"/>
      <c r="U118" s="191"/>
      <c r="V118" s="191">
        <f t="shared" si="40"/>
        <v>0</v>
      </c>
      <c r="W118" s="191" t="s">
        <v>140</v>
      </c>
      <c r="X118" s="3">
        <v>4</v>
      </c>
      <c r="Y118" s="3">
        <v>11</v>
      </c>
      <c r="Z118" s="3"/>
      <c r="AA118" s="3"/>
      <c r="AB118" s="3"/>
      <c r="AC118" s="3"/>
      <c r="AD118" s="3"/>
      <c r="AE118" s="3">
        <v>15</v>
      </c>
      <c r="AF118" s="191">
        <f t="shared" si="19"/>
        <v>15</v>
      </c>
      <c r="AG118" s="191">
        <f t="shared" si="20"/>
        <v>4</v>
      </c>
      <c r="AH118" s="191">
        <f t="shared" si="21"/>
        <v>11</v>
      </c>
      <c r="AI118" s="191">
        <f t="shared" si="22"/>
        <v>0</v>
      </c>
      <c r="AJ118" s="191">
        <f t="shared" si="23"/>
        <v>0</v>
      </c>
      <c r="AK118" s="191">
        <f t="shared" si="24"/>
        <v>0</v>
      </c>
      <c r="AL118" s="191">
        <f t="shared" si="25"/>
        <v>0</v>
      </c>
      <c r="AM118" s="191">
        <f t="shared" si="26"/>
        <v>0</v>
      </c>
      <c r="AN118" s="191">
        <f t="shared" si="27"/>
        <v>0</v>
      </c>
      <c r="AO118" s="194">
        <f t="shared" si="28"/>
        <v>15</v>
      </c>
      <c r="AP118" s="165">
        <f>AO118</f>
        <v>15</v>
      </c>
      <c r="AQ118" s="165">
        <v>0</v>
      </c>
      <c r="AR118" s="140">
        <v>0</v>
      </c>
      <c r="AS118" s="140">
        <v>0</v>
      </c>
      <c r="AT118" s="140">
        <v>0</v>
      </c>
      <c r="AU118" s="164">
        <v>0</v>
      </c>
      <c r="AV118" s="178">
        <v>516802</v>
      </c>
      <c r="AW118" s="178">
        <v>171333</v>
      </c>
      <c r="AX118" s="200" t="s">
        <v>31</v>
      </c>
    </row>
    <row r="119" spans="1:50" ht="15" customHeight="1" x14ac:dyDescent="0.25">
      <c r="A119" s="191" t="s">
        <v>423</v>
      </c>
      <c r="B119" s="191" t="s">
        <v>20</v>
      </c>
      <c r="C119" s="191"/>
      <c r="D119" s="157">
        <v>43013</v>
      </c>
      <c r="E119" s="157">
        <v>43078</v>
      </c>
      <c r="F119" s="157">
        <v>43013</v>
      </c>
      <c r="G119" s="157">
        <v>43805</v>
      </c>
      <c r="H119" s="156" t="s">
        <v>1129</v>
      </c>
      <c r="I119" s="115" t="s">
        <v>1203</v>
      </c>
      <c r="J119" s="115"/>
      <c r="K119" s="115" t="s">
        <v>424</v>
      </c>
      <c r="L119" s="181" t="s">
        <v>1139</v>
      </c>
      <c r="M119" s="191" t="s">
        <v>148</v>
      </c>
      <c r="N119" s="191"/>
      <c r="O119" s="191"/>
      <c r="P119" s="191"/>
      <c r="Q119" s="191"/>
      <c r="R119" s="191"/>
      <c r="S119" s="191"/>
      <c r="T119" s="191"/>
      <c r="U119" s="191"/>
      <c r="V119" s="191">
        <f t="shared" si="40"/>
        <v>0</v>
      </c>
      <c r="W119" s="191"/>
      <c r="X119" s="3">
        <v>15</v>
      </c>
      <c r="Y119" s="3">
        <v>55</v>
      </c>
      <c r="Z119" s="3">
        <v>23</v>
      </c>
      <c r="AA119" s="3">
        <v>0</v>
      </c>
      <c r="AB119" s="3"/>
      <c r="AC119" s="3"/>
      <c r="AD119" s="3"/>
      <c r="AE119" s="3"/>
      <c r="AF119" s="191">
        <f t="shared" si="19"/>
        <v>93</v>
      </c>
      <c r="AG119" s="191">
        <f t="shared" si="20"/>
        <v>15</v>
      </c>
      <c r="AH119" s="191">
        <f t="shared" si="21"/>
        <v>55</v>
      </c>
      <c r="AI119" s="191">
        <f t="shared" si="22"/>
        <v>23</v>
      </c>
      <c r="AJ119" s="191">
        <f t="shared" si="23"/>
        <v>0</v>
      </c>
      <c r="AK119" s="191">
        <f t="shared" si="24"/>
        <v>0</v>
      </c>
      <c r="AL119" s="191">
        <f t="shared" si="25"/>
        <v>0</v>
      </c>
      <c r="AM119" s="191">
        <f t="shared" si="26"/>
        <v>0</v>
      </c>
      <c r="AN119" s="191">
        <f t="shared" si="27"/>
        <v>0</v>
      </c>
      <c r="AO119" s="194">
        <f t="shared" si="28"/>
        <v>93</v>
      </c>
      <c r="AP119" s="165">
        <f>AO119</f>
        <v>93</v>
      </c>
      <c r="AQ119" s="165">
        <v>0</v>
      </c>
      <c r="AR119" s="140">
        <v>0</v>
      </c>
      <c r="AS119" s="140">
        <v>0</v>
      </c>
      <c r="AT119" s="140">
        <v>0</v>
      </c>
      <c r="AU119" s="164">
        <v>0</v>
      </c>
      <c r="AV119" s="178">
        <v>516802</v>
      </c>
      <c r="AW119" s="178">
        <v>171333</v>
      </c>
      <c r="AX119" s="200" t="s">
        <v>31</v>
      </c>
    </row>
    <row r="120" spans="1:50" ht="15" customHeight="1" x14ac:dyDescent="0.25">
      <c r="A120" s="191" t="s">
        <v>423</v>
      </c>
      <c r="B120" s="191" t="s">
        <v>20</v>
      </c>
      <c r="C120" s="191"/>
      <c r="D120" s="157">
        <v>43013</v>
      </c>
      <c r="E120" s="157">
        <v>43078</v>
      </c>
      <c r="F120" s="157">
        <v>43013</v>
      </c>
      <c r="G120" s="157">
        <v>43581</v>
      </c>
      <c r="H120" s="156" t="s">
        <v>1129</v>
      </c>
      <c r="I120" s="115" t="s">
        <v>1203</v>
      </c>
      <c r="J120" s="115"/>
      <c r="K120" s="115" t="s">
        <v>424</v>
      </c>
      <c r="L120" s="181" t="s">
        <v>1138</v>
      </c>
      <c r="M120" s="191" t="s">
        <v>148</v>
      </c>
      <c r="N120" s="191"/>
      <c r="O120" s="191"/>
      <c r="P120" s="191"/>
      <c r="Q120" s="191"/>
      <c r="R120" s="191"/>
      <c r="S120" s="191"/>
      <c r="T120" s="191"/>
      <c r="U120" s="191"/>
      <c r="V120" s="191">
        <f t="shared" si="40"/>
        <v>0</v>
      </c>
      <c r="W120" s="191"/>
      <c r="X120" s="3">
        <v>8</v>
      </c>
      <c r="Y120" s="3">
        <v>10</v>
      </c>
      <c r="Z120" s="3">
        <v>29</v>
      </c>
      <c r="AA120" s="3"/>
      <c r="AB120" s="3"/>
      <c r="AC120" s="3"/>
      <c r="AD120" s="3"/>
      <c r="AE120" s="3"/>
      <c r="AF120" s="191">
        <f t="shared" si="19"/>
        <v>47</v>
      </c>
      <c r="AG120" s="191">
        <f t="shared" si="20"/>
        <v>8</v>
      </c>
      <c r="AH120" s="191">
        <f t="shared" si="21"/>
        <v>10</v>
      </c>
      <c r="AI120" s="191">
        <f t="shared" si="22"/>
        <v>29</v>
      </c>
      <c r="AJ120" s="191">
        <f t="shared" si="23"/>
        <v>0</v>
      </c>
      <c r="AK120" s="191">
        <f t="shared" si="24"/>
        <v>0</v>
      </c>
      <c r="AL120" s="191">
        <f t="shared" si="25"/>
        <v>0</v>
      </c>
      <c r="AM120" s="191">
        <f t="shared" si="26"/>
        <v>0</v>
      </c>
      <c r="AN120" s="191">
        <f t="shared" si="27"/>
        <v>0</v>
      </c>
      <c r="AO120" s="194">
        <f t="shared" si="28"/>
        <v>47</v>
      </c>
      <c r="AP120" s="165">
        <f>AO120</f>
        <v>47</v>
      </c>
      <c r="AQ120" s="165">
        <v>0</v>
      </c>
      <c r="AR120" s="140">
        <v>0</v>
      </c>
      <c r="AS120" s="140">
        <v>0</v>
      </c>
      <c r="AT120" s="140">
        <v>0</v>
      </c>
      <c r="AU120" s="164">
        <v>0</v>
      </c>
      <c r="AV120" s="178">
        <v>516802</v>
      </c>
      <c r="AW120" s="178">
        <v>171333</v>
      </c>
      <c r="AX120" s="200" t="s">
        <v>31</v>
      </c>
    </row>
    <row r="121" spans="1:50" ht="15" customHeight="1" x14ac:dyDescent="0.25">
      <c r="A121" s="191" t="s">
        <v>423</v>
      </c>
      <c r="B121" s="191" t="s">
        <v>20</v>
      </c>
      <c r="C121" s="191"/>
      <c r="D121" s="157">
        <v>43013</v>
      </c>
      <c r="E121" s="157">
        <v>43078</v>
      </c>
      <c r="F121" s="157">
        <v>43013</v>
      </c>
      <c r="G121" s="157">
        <v>43966</v>
      </c>
      <c r="H121" s="156" t="s">
        <v>1131</v>
      </c>
      <c r="I121" s="115" t="s">
        <v>1203</v>
      </c>
      <c r="J121" s="115"/>
      <c r="K121" s="115" t="s">
        <v>424</v>
      </c>
      <c r="L121" s="181" t="s">
        <v>1137</v>
      </c>
      <c r="M121" s="191" t="s">
        <v>148</v>
      </c>
      <c r="N121" s="191"/>
      <c r="O121" s="191"/>
      <c r="P121" s="191"/>
      <c r="Q121" s="191"/>
      <c r="R121" s="191"/>
      <c r="S121" s="191"/>
      <c r="T121" s="191"/>
      <c r="U121" s="191"/>
      <c r="V121" s="191">
        <v>0</v>
      </c>
      <c r="W121" s="191"/>
      <c r="X121" s="3"/>
      <c r="Y121" s="3"/>
      <c r="Z121" s="3"/>
      <c r="AA121" s="3">
        <v>6</v>
      </c>
      <c r="AB121" s="3"/>
      <c r="AC121" s="3"/>
      <c r="AD121" s="3"/>
      <c r="AE121" s="3"/>
      <c r="AF121" s="191">
        <f t="shared" si="19"/>
        <v>6</v>
      </c>
      <c r="AG121" s="191">
        <f t="shared" si="20"/>
        <v>0</v>
      </c>
      <c r="AH121" s="191">
        <f t="shared" si="21"/>
        <v>0</v>
      </c>
      <c r="AI121" s="191">
        <f t="shared" si="22"/>
        <v>0</v>
      </c>
      <c r="AJ121" s="191">
        <f t="shared" si="23"/>
        <v>6</v>
      </c>
      <c r="AK121" s="191">
        <f t="shared" si="24"/>
        <v>0</v>
      </c>
      <c r="AL121" s="191">
        <f t="shared" si="25"/>
        <v>0</v>
      </c>
      <c r="AM121" s="191">
        <f t="shared" si="26"/>
        <v>0</v>
      </c>
      <c r="AN121" s="191">
        <f t="shared" si="27"/>
        <v>0</v>
      </c>
      <c r="AO121" s="194">
        <f t="shared" si="28"/>
        <v>6</v>
      </c>
      <c r="AP121" s="165">
        <v>0</v>
      </c>
      <c r="AQ121" s="165">
        <v>6</v>
      </c>
      <c r="AR121" s="140">
        <v>0</v>
      </c>
      <c r="AS121" s="140">
        <v>0</v>
      </c>
      <c r="AT121" s="140">
        <v>0</v>
      </c>
      <c r="AU121" s="164">
        <v>0</v>
      </c>
      <c r="AV121" s="178">
        <v>516802</v>
      </c>
      <c r="AW121" s="178">
        <v>171333</v>
      </c>
      <c r="AX121" s="200" t="s">
        <v>31</v>
      </c>
    </row>
    <row r="122" spans="1:50" ht="15" customHeight="1" x14ac:dyDescent="0.25">
      <c r="A122" s="191" t="s">
        <v>425</v>
      </c>
      <c r="B122" s="191" t="s">
        <v>20</v>
      </c>
      <c r="C122" s="191"/>
      <c r="D122" s="157">
        <v>43419</v>
      </c>
      <c r="E122" s="157">
        <v>44695</v>
      </c>
      <c r="F122" s="170"/>
      <c r="G122" s="170"/>
      <c r="H122" s="194" t="s">
        <v>1130</v>
      </c>
      <c r="I122" s="115" t="s">
        <v>1203</v>
      </c>
      <c r="J122" s="115"/>
      <c r="K122" s="191" t="s">
        <v>426</v>
      </c>
      <c r="L122" s="193" t="s">
        <v>427</v>
      </c>
      <c r="M122" s="191" t="s">
        <v>428</v>
      </c>
      <c r="N122" s="191"/>
      <c r="O122" s="191"/>
      <c r="P122" s="191"/>
      <c r="Q122" s="191"/>
      <c r="R122" s="191"/>
      <c r="S122" s="191"/>
      <c r="T122" s="191"/>
      <c r="U122" s="191"/>
      <c r="V122" s="191">
        <f t="shared" ref="V122:V154" si="58">SUM(N122:U122)</f>
        <v>0</v>
      </c>
      <c r="W122" s="191"/>
      <c r="X122" s="191">
        <v>1</v>
      </c>
      <c r="Y122" s="191"/>
      <c r="Z122" s="191"/>
      <c r="AA122" s="191"/>
      <c r="AB122" s="191"/>
      <c r="AC122" s="191"/>
      <c r="AD122" s="191"/>
      <c r="AE122" s="191"/>
      <c r="AF122" s="191">
        <f t="shared" si="19"/>
        <v>1</v>
      </c>
      <c r="AG122" s="191">
        <f t="shared" si="20"/>
        <v>1</v>
      </c>
      <c r="AH122" s="191">
        <f t="shared" si="21"/>
        <v>0</v>
      </c>
      <c r="AI122" s="191">
        <f t="shared" si="22"/>
        <v>0</v>
      </c>
      <c r="AJ122" s="191">
        <f t="shared" si="23"/>
        <v>0</v>
      </c>
      <c r="AK122" s="191">
        <f t="shared" si="24"/>
        <v>0</v>
      </c>
      <c r="AL122" s="191">
        <f t="shared" si="25"/>
        <v>0</v>
      </c>
      <c r="AM122" s="191">
        <f t="shared" si="26"/>
        <v>0</v>
      </c>
      <c r="AN122" s="191">
        <f t="shared" si="27"/>
        <v>0</v>
      </c>
      <c r="AO122" s="194">
        <f t="shared" si="28"/>
        <v>1</v>
      </c>
      <c r="AP122" s="165">
        <v>0</v>
      </c>
      <c r="AQ122" s="165">
        <v>0</v>
      </c>
      <c r="AR122" s="179">
        <f>$AO$122/4</f>
        <v>0.25</v>
      </c>
      <c r="AS122" s="179">
        <f t="shared" ref="AS122:AU122" si="59">$AO$122/4</f>
        <v>0.25</v>
      </c>
      <c r="AT122" s="179">
        <f t="shared" si="59"/>
        <v>0.25</v>
      </c>
      <c r="AU122" s="180">
        <f t="shared" si="59"/>
        <v>0.25</v>
      </c>
      <c r="AV122" s="178">
        <v>516598</v>
      </c>
      <c r="AW122" s="178">
        <v>174330</v>
      </c>
      <c r="AX122" s="200" t="s">
        <v>36</v>
      </c>
    </row>
    <row r="123" spans="1:50" ht="15" customHeight="1" x14ac:dyDescent="0.25">
      <c r="A123" s="191" t="s">
        <v>429</v>
      </c>
      <c r="B123" s="191" t="s">
        <v>38</v>
      </c>
      <c r="C123" s="191"/>
      <c r="D123" s="157">
        <v>43214</v>
      </c>
      <c r="E123" s="157">
        <v>44310</v>
      </c>
      <c r="F123" s="160">
        <v>43741</v>
      </c>
      <c r="G123" s="170"/>
      <c r="H123" s="159" t="s">
        <v>1131</v>
      </c>
      <c r="I123" s="115" t="s">
        <v>1203</v>
      </c>
      <c r="J123" s="115"/>
      <c r="K123" s="191" t="s">
        <v>430</v>
      </c>
      <c r="L123" s="193" t="s">
        <v>431</v>
      </c>
      <c r="M123" s="191" t="s">
        <v>432</v>
      </c>
      <c r="N123" s="191"/>
      <c r="O123" s="191"/>
      <c r="P123" s="191"/>
      <c r="Q123" s="191"/>
      <c r="R123" s="191"/>
      <c r="S123" s="191"/>
      <c r="T123" s="191"/>
      <c r="U123" s="191"/>
      <c r="V123" s="191">
        <f t="shared" si="58"/>
        <v>0</v>
      </c>
      <c r="W123" s="191"/>
      <c r="X123" s="191">
        <v>1</v>
      </c>
      <c r="Y123" s="191"/>
      <c r="Z123" s="191"/>
      <c r="AA123" s="191"/>
      <c r="AB123" s="191"/>
      <c r="AC123" s="191"/>
      <c r="AD123" s="191"/>
      <c r="AE123" s="191"/>
      <c r="AF123" s="191">
        <f t="shared" si="19"/>
        <v>1</v>
      </c>
      <c r="AG123" s="191">
        <f t="shared" si="20"/>
        <v>1</v>
      </c>
      <c r="AH123" s="191">
        <f t="shared" si="21"/>
        <v>0</v>
      </c>
      <c r="AI123" s="191">
        <f t="shared" si="22"/>
        <v>0</v>
      </c>
      <c r="AJ123" s="191">
        <f t="shared" si="23"/>
        <v>0</v>
      </c>
      <c r="AK123" s="191">
        <f t="shared" si="24"/>
        <v>0</v>
      </c>
      <c r="AL123" s="191">
        <f t="shared" si="25"/>
        <v>0</v>
      </c>
      <c r="AM123" s="191">
        <f t="shared" si="26"/>
        <v>0</v>
      </c>
      <c r="AN123" s="191">
        <f t="shared" si="27"/>
        <v>0</v>
      </c>
      <c r="AO123" s="194">
        <f t="shared" si="28"/>
        <v>1</v>
      </c>
      <c r="AP123" s="165">
        <v>0</v>
      </c>
      <c r="AQ123" s="165">
        <f>AO123</f>
        <v>1</v>
      </c>
      <c r="AR123" s="140">
        <v>0</v>
      </c>
      <c r="AS123" s="140">
        <v>0</v>
      </c>
      <c r="AT123" s="140">
        <v>0</v>
      </c>
      <c r="AU123" s="164">
        <v>0</v>
      </c>
      <c r="AV123" s="178">
        <v>515313</v>
      </c>
      <c r="AW123" s="178">
        <v>173179</v>
      </c>
      <c r="AX123" s="200" t="s">
        <v>21</v>
      </c>
    </row>
    <row r="124" spans="1:50" ht="15" customHeight="1" x14ac:dyDescent="0.25">
      <c r="A124" s="191" t="s">
        <v>433</v>
      </c>
      <c r="B124" s="191" t="s">
        <v>20</v>
      </c>
      <c r="C124" s="191"/>
      <c r="D124" s="157">
        <v>43290</v>
      </c>
      <c r="E124" s="157">
        <v>44386</v>
      </c>
      <c r="F124" s="170"/>
      <c r="G124" s="170"/>
      <c r="H124" s="194" t="s">
        <v>1130</v>
      </c>
      <c r="I124" s="115" t="s">
        <v>1203</v>
      </c>
      <c r="J124" s="115"/>
      <c r="K124" s="191" t="s">
        <v>434</v>
      </c>
      <c r="L124" s="193" t="s">
        <v>435</v>
      </c>
      <c r="M124" s="191" t="s">
        <v>436</v>
      </c>
      <c r="N124" s="191"/>
      <c r="O124" s="191"/>
      <c r="P124" s="191">
        <v>1</v>
      </c>
      <c r="Q124" s="191"/>
      <c r="R124" s="191"/>
      <c r="S124" s="191"/>
      <c r="T124" s="191"/>
      <c r="U124" s="191"/>
      <c r="V124" s="191">
        <f t="shared" si="58"/>
        <v>1</v>
      </c>
      <c r="W124" s="191"/>
      <c r="X124" s="191">
        <v>6</v>
      </c>
      <c r="Y124" s="191">
        <v>3</v>
      </c>
      <c r="Z124" s="191"/>
      <c r="AA124" s="191"/>
      <c r="AB124" s="191"/>
      <c r="AC124" s="191"/>
      <c r="AD124" s="191"/>
      <c r="AE124" s="191"/>
      <c r="AF124" s="191">
        <f t="shared" ref="AF124:AF189" si="60">SUM(X124:AD124)</f>
        <v>9</v>
      </c>
      <c r="AG124" s="191">
        <f t="shared" ref="AG124:AG189" si="61">X124-N124</f>
        <v>6</v>
      </c>
      <c r="AH124" s="191">
        <f t="shared" ref="AH124:AH189" si="62">Y124-O124</f>
        <v>3</v>
      </c>
      <c r="AI124" s="191">
        <f t="shared" ref="AI124:AI189" si="63">Z124-P124</f>
        <v>-1</v>
      </c>
      <c r="AJ124" s="191">
        <f t="shared" ref="AJ124:AJ189" si="64">AA124-Q124</f>
        <v>0</v>
      </c>
      <c r="AK124" s="191">
        <f t="shared" ref="AK124:AK189" si="65">AB124-R124</f>
        <v>0</v>
      </c>
      <c r="AL124" s="191">
        <f t="shared" ref="AL124:AL189" si="66">AC124-S124</f>
        <v>0</v>
      </c>
      <c r="AM124" s="191">
        <f t="shared" ref="AM124:AM189" si="67">AD124-T124</f>
        <v>0</v>
      </c>
      <c r="AN124" s="191">
        <f t="shared" ref="AN124:AN189" si="68">0-U124</f>
        <v>0</v>
      </c>
      <c r="AO124" s="194">
        <f t="shared" ref="AO124:AO189" si="69">AF124-V124</f>
        <v>8</v>
      </c>
      <c r="AP124" s="165">
        <v>0</v>
      </c>
      <c r="AQ124" s="165">
        <v>0</v>
      </c>
      <c r="AR124" s="140">
        <f>$AO$124/4</f>
        <v>2</v>
      </c>
      <c r="AS124" s="140">
        <f t="shared" ref="AS124:AU124" si="70">$AO$124/4</f>
        <v>2</v>
      </c>
      <c r="AT124" s="140">
        <f t="shared" si="70"/>
        <v>2</v>
      </c>
      <c r="AU124" s="164">
        <f t="shared" si="70"/>
        <v>2</v>
      </c>
      <c r="AV124" s="178">
        <v>517393</v>
      </c>
      <c r="AW124" s="178">
        <v>169491</v>
      </c>
      <c r="AX124" s="200" t="s">
        <v>32</v>
      </c>
    </row>
    <row r="125" spans="1:50" ht="15" customHeight="1" x14ac:dyDescent="0.25">
      <c r="A125" s="191" t="s">
        <v>437</v>
      </c>
      <c r="B125" s="191" t="s">
        <v>38</v>
      </c>
      <c r="C125" s="191"/>
      <c r="D125" s="157">
        <v>43017</v>
      </c>
      <c r="E125" s="157">
        <v>44289</v>
      </c>
      <c r="F125" s="157">
        <v>43713</v>
      </c>
      <c r="G125" s="157">
        <v>43767</v>
      </c>
      <c r="H125" s="156" t="s">
        <v>1129</v>
      </c>
      <c r="I125" s="115" t="s">
        <v>1203</v>
      </c>
      <c r="J125" s="115"/>
      <c r="K125" s="191" t="s">
        <v>438</v>
      </c>
      <c r="L125" s="193" t="s">
        <v>439</v>
      </c>
      <c r="M125" s="191" t="s">
        <v>440</v>
      </c>
      <c r="N125" s="191"/>
      <c r="O125" s="191"/>
      <c r="P125" s="191"/>
      <c r="Q125" s="191"/>
      <c r="R125" s="191"/>
      <c r="S125" s="191"/>
      <c r="T125" s="191"/>
      <c r="U125" s="191"/>
      <c r="V125" s="191">
        <f t="shared" si="58"/>
        <v>0</v>
      </c>
      <c r="W125" s="191"/>
      <c r="X125" s="191">
        <v>1</v>
      </c>
      <c r="Y125" s="191"/>
      <c r="Z125" s="191"/>
      <c r="AA125" s="191"/>
      <c r="AB125" s="191"/>
      <c r="AC125" s="191"/>
      <c r="AD125" s="191"/>
      <c r="AE125" s="191"/>
      <c r="AF125" s="191">
        <f t="shared" si="60"/>
        <v>1</v>
      </c>
      <c r="AG125" s="191">
        <f t="shared" si="61"/>
        <v>1</v>
      </c>
      <c r="AH125" s="191">
        <f t="shared" si="62"/>
        <v>0</v>
      </c>
      <c r="AI125" s="191">
        <f t="shared" si="63"/>
        <v>0</v>
      </c>
      <c r="AJ125" s="191">
        <f t="shared" si="64"/>
        <v>0</v>
      </c>
      <c r="AK125" s="191">
        <f t="shared" si="65"/>
        <v>0</v>
      </c>
      <c r="AL125" s="191">
        <f t="shared" si="66"/>
        <v>0</v>
      </c>
      <c r="AM125" s="191">
        <f t="shared" si="67"/>
        <v>0</v>
      </c>
      <c r="AN125" s="191">
        <f t="shared" si="68"/>
        <v>0</v>
      </c>
      <c r="AO125" s="194">
        <f t="shared" si="69"/>
        <v>1</v>
      </c>
      <c r="AP125" s="165">
        <f>AO125</f>
        <v>1</v>
      </c>
      <c r="AQ125" s="165">
        <v>0</v>
      </c>
      <c r="AR125" s="140">
        <v>0</v>
      </c>
      <c r="AS125" s="140">
        <v>0</v>
      </c>
      <c r="AT125" s="140">
        <v>0</v>
      </c>
      <c r="AU125" s="164">
        <v>0</v>
      </c>
      <c r="AV125" s="178">
        <v>518053</v>
      </c>
      <c r="AW125" s="178">
        <v>174903</v>
      </c>
      <c r="AX125" s="200" t="s">
        <v>73</v>
      </c>
    </row>
    <row r="126" spans="1:50" ht="15" customHeight="1" x14ac:dyDescent="0.25">
      <c r="A126" s="191" t="s">
        <v>441</v>
      </c>
      <c r="B126" s="191" t="s">
        <v>20</v>
      </c>
      <c r="C126" s="191"/>
      <c r="D126" s="157">
        <v>43479</v>
      </c>
      <c r="E126" s="157">
        <v>44575</v>
      </c>
      <c r="F126" s="170"/>
      <c r="G126" s="170"/>
      <c r="H126" s="194" t="s">
        <v>1130</v>
      </c>
      <c r="I126" s="115" t="s">
        <v>1203</v>
      </c>
      <c r="J126" s="115"/>
      <c r="K126" s="191" t="s">
        <v>442</v>
      </c>
      <c r="L126" s="193" t="s">
        <v>443</v>
      </c>
      <c r="M126" s="191" t="s">
        <v>444</v>
      </c>
      <c r="N126" s="191"/>
      <c r="O126" s="191">
        <v>1</v>
      </c>
      <c r="P126" s="191"/>
      <c r="Q126" s="191"/>
      <c r="R126" s="191"/>
      <c r="S126" s="191"/>
      <c r="T126" s="191"/>
      <c r="U126" s="191"/>
      <c r="V126" s="191">
        <f t="shared" si="58"/>
        <v>1</v>
      </c>
      <c r="W126" s="191"/>
      <c r="X126" s="191"/>
      <c r="Y126" s="191"/>
      <c r="Z126" s="191"/>
      <c r="AA126" s="191"/>
      <c r="AB126" s="191">
        <v>1</v>
      </c>
      <c r="AC126" s="191"/>
      <c r="AD126" s="191"/>
      <c r="AE126" s="191"/>
      <c r="AF126" s="191">
        <f t="shared" si="60"/>
        <v>1</v>
      </c>
      <c r="AG126" s="191">
        <f t="shared" si="61"/>
        <v>0</v>
      </c>
      <c r="AH126" s="191">
        <f t="shared" si="62"/>
        <v>-1</v>
      </c>
      <c r="AI126" s="191">
        <f t="shared" si="63"/>
        <v>0</v>
      </c>
      <c r="AJ126" s="191">
        <f t="shared" si="64"/>
        <v>0</v>
      </c>
      <c r="AK126" s="191">
        <f t="shared" si="65"/>
        <v>1</v>
      </c>
      <c r="AL126" s="191">
        <f t="shared" si="66"/>
        <v>0</v>
      </c>
      <c r="AM126" s="191">
        <f t="shared" si="67"/>
        <v>0</v>
      </c>
      <c r="AN126" s="191">
        <f t="shared" si="68"/>
        <v>0</v>
      </c>
      <c r="AO126" s="194">
        <f t="shared" si="69"/>
        <v>0</v>
      </c>
      <c r="AP126" s="165">
        <v>0</v>
      </c>
      <c r="AQ126" s="165">
        <v>0</v>
      </c>
      <c r="AR126" s="140">
        <v>0</v>
      </c>
      <c r="AS126" s="140">
        <v>0</v>
      </c>
      <c r="AT126" s="140">
        <v>0</v>
      </c>
      <c r="AU126" s="164">
        <v>0</v>
      </c>
      <c r="AV126" s="178">
        <v>516874</v>
      </c>
      <c r="AW126" s="178">
        <v>170756</v>
      </c>
      <c r="AX126" s="200" t="s">
        <v>32</v>
      </c>
    </row>
    <row r="127" spans="1:50" ht="15" customHeight="1" x14ac:dyDescent="0.25">
      <c r="A127" s="191" t="s">
        <v>445</v>
      </c>
      <c r="B127" s="191" t="s">
        <v>38</v>
      </c>
      <c r="C127" s="191"/>
      <c r="D127" s="157">
        <v>43356</v>
      </c>
      <c r="E127" s="157">
        <v>44452</v>
      </c>
      <c r="F127" s="160">
        <v>43739</v>
      </c>
      <c r="G127" s="170"/>
      <c r="H127" s="159" t="s">
        <v>1131</v>
      </c>
      <c r="I127" s="115" t="s">
        <v>1203</v>
      </c>
      <c r="J127" s="115"/>
      <c r="K127" s="191" t="s">
        <v>446</v>
      </c>
      <c r="L127" s="181" t="s">
        <v>447</v>
      </c>
      <c r="M127" s="191" t="s">
        <v>448</v>
      </c>
      <c r="N127" s="191"/>
      <c r="O127" s="191"/>
      <c r="P127" s="191"/>
      <c r="Q127" s="191"/>
      <c r="R127" s="191"/>
      <c r="S127" s="191"/>
      <c r="T127" s="191"/>
      <c r="U127" s="191"/>
      <c r="V127" s="191">
        <f t="shared" si="58"/>
        <v>0</v>
      </c>
      <c r="W127" s="191"/>
      <c r="X127" s="191"/>
      <c r="Y127" s="191">
        <v>2</v>
      </c>
      <c r="Z127" s="191"/>
      <c r="AA127" s="191"/>
      <c r="AB127" s="191"/>
      <c r="AC127" s="191"/>
      <c r="AD127" s="191"/>
      <c r="AE127" s="191"/>
      <c r="AF127" s="191">
        <f t="shared" si="60"/>
        <v>2</v>
      </c>
      <c r="AG127" s="191">
        <f t="shared" si="61"/>
        <v>0</v>
      </c>
      <c r="AH127" s="191">
        <f t="shared" si="62"/>
        <v>2</v>
      </c>
      <c r="AI127" s="191">
        <f t="shared" si="63"/>
        <v>0</v>
      </c>
      <c r="AJ127" s="191">
        <f t="shared" si="64"/>
        <v>0</v>
      </c>
      <c r="AK127" s="191">
        <f t="shared" si="65"/>
        <v>0</v>
      </c>
      <c r="AL127" s="191">
        <f t="shared" si="66"/>
        <v>0</v>
      </c>
      <c r="AM127" s="191">
        <f t="shared" si="67"/>
        <v>0</v>
      </c>
      <c r="AN127" s="191">
        <f t="shared" si="68"/>
        <v>0</v>
      </c>
      <c r="AO127" s="194">
        <f t="shared" si="69"/>
        <v>2</v>
      </c>
      <c r="AP127" s="165">
        <v>0</v>
      </c>
      <c r="AQ127" s="165">
        <f>AO127</f>
        <v>2</v>
      </c>
      <c r="AR127" s="140">
        <v>0</v>
      </c>
      <c r="AS127" s="140">
        <v>0</v>
      </c>
      <c r="AT127" s="140">
        <v>0</v>
      </c>
      <c r="AU127" s="164">
        <v>0</v>
      </c>
      <c r="AV127" s="178">
        <v>515790</v>
      </c>
      <c r="AW127" s="178">
        <v>173166</v>
      </c>
      <c r="AX127" s="200" t="s">
        <v>21</v>
      </c>
    </row>
    <row r="128" spans="1:50" ht="15" customHeight="1" x14ac:dyDescent="0.25">
      <c r="A128" s="191" t="s">
        <v>449</v>
      </c>
      <c r="B128" s="191" t="s">
        <v>20</v>
      </c>
      <c r="C128" s="191"/>
      <c r="D128" s="157">
        <v>43067</v>
      </c>
      <c r="E128" s="157">
        <v>44163</v>
      </c>
      <c r="F128" s="157">
        <v>43497</v>
      </c>
      <c r="G128" s="139"/>
      <c r="H128" s="159" t="s">
        <v>1131</v>
      </c>
      <c r="I128" s="115" t="s">
        <v>1203</v>
      </c>
      <c r="J128" s="115"/>
      <c r="K128" s="191" t="s">
        <v>450</v>
      </c>
      <c r="L128" s="193" t="s">
        <v>451</v>
      </c>
      <c r="M128" s="191" t="s">
        <v>452</v>
      </c>
      <c r="N128" s="191"/>
      <c r="O128" s="191"/>
      <c r="P128" s="191"/>
      <c r="Q128" s="191"/>
      <c r="R128" s="191"/>
      <c r="S128" s="191"/>
      <c r="T128" s="191"/>
      <c r="U128" s="191"/>
      <c r="V128" s="191">
        <f t="shared" si="58"/>
        <v>0</v>
      </c>
      <c r="W128" s="191"/>
      <c r="X128" s="191"/>
      <c r="Y128" s="191"/>
      <c r="Z128" s="191"/>
      <c r="AA128" s="191">
        <v>2</v>
      </c>
      <c r="AB128" s="191"/>
      <c r="AC128" s="191"/>
      <c r="AD128" s="191"/>
      <c r="AE128" s="191"/>
      <c r="AF128" s="191">
        <f t="shared" si="60"/>
        <v>2</v>
      </c>
      <c r="AG128" s="191">
        <f t="shared" si="61"/>
        <v>0</v>
      </c>
      <c r="AH128" s="191">
        <f t="shared" si="62"/>
        <v>0</v>
      </c>
      <c r="AI128" s="191">
        <f t="shared" si="63"/>
        <v>0</v>
      </c>
      <c r="AJ128" s="191">
        <f t="shared" si="64"/>
        <v>2</v>
      </c>
      <c r="AK128" s="191">
        <f t="shared" si="65"/>
        <v>0</v>
      </c>
      <c r="AL128" s="191">
        <f t="shared" si="66"/>
        <v>0</v>
      </c>
      <c r="AM128" s="191">
        <f t="shared" si="67"/>
        <v>0</v>
      </c>
      <c r="AN128" s="191">
        <f t="shared" si="68"/>
        <v>0</v>
      </c>
      <c r="AO128" s="194">
        <f t="shared" si="69"/>
        <v>2</v>
      </c>
      <c r="AP128" s="165">
        <v>0</v>
      </c>
      <c r="AQ128" s="165">
        <f>AO128</f>
        <v>2</v>
      </c>
      <c r="AR128" s="140">
        <v>0</v>
      </c>
      <c r="AS128" s="140">
        <v>0</v>
      </c>
      <c r="AT128" s="140">
        <v>0</v>
      </c>
      <c r="AU128" s="164">
        <v>0</v>
      </c>
      <c r="AV128" s="178">
        <v>519840</v>
      </c>
      <c r="AW128" s="178">
        <v>175428</v>
      </c>
      <c r="AX128" s="200" t="s">
        <v>95</v>
      </c>
    </row>
    <row r="129" spans="1:50" ht="15" customHeight="1" x14ac:dyDescent="0.25">
      <c r="A129" s="191" t="s">
        <v>453</v>
      </c>
      <c r="B129" s="191" t="s">
        <v>20</v>
      </c>
      <c r="C129" s="191"/>
      <c r="D129" s="157">
        <v>43216</v>
      </c>
      <c r="E129" s="157">
        <v>44312</v>
      </c>
      <c r="F129" s="170"/>
      <c r="G129" s="170"/>
      <c r="H129" s="194" t="s">
        <v>1130</v>
      </c>
      <c r="I129" s="115" t="s">
        <v>1203</v>
      </c>
      <c r="J129" s="115"/>
      <c r="K129" s="191" t="s">
        <v>454</v>
      </c>
      <c r="L129" s="193" t="s">
        <v>455</v>
      </c>
      <c r="M129" s="191" t="s">
        <v>456</v>
      </c>
      <c r="N129" s="191"/>
      <c r="O129" s="191"/>
      <c r="P129" s="191"/>
      <c r="Q129" s="191">
        <v>1</v>
      </c>
      <c r="R129" s="191"/>
      <c r="S129" s="191"/>
      <c r="T129" s="191"/>
      <c r="U129" s="191"/>
      <c r="V129" s="191">
        <f t="shared" si="58"/>
        <v>1</v>
      </c>
      <c r="W129" s="191"/>
      <c r="X129" s="191"/>
      <c r="Y129" s="191"/>
      <c r="Z129" s="191"/>
      <c r="AA129" s="191"/>
      <c r="AB129" s="191">
        <v>1</v>
      </c>
      <c r="AC129" s="191"/>
      <c r="AD129" s="191"/>
      <c r="AE129" s="191"/>
      <c r="AF129" s="191">
        <f t="shared" si="60"/>
        <v>1</v>
      </c>
      <c r="AG129" s="191">
        <f t="shared" si="61"/>
        <v>0</v>
      </c>
      <c r="AH129" s="191">
        <f t="shared" si="62"/>
        <v>0</v>
      </c>
      <c r="AI129" s="191">
        <f t="shared" si="63"/>
        <v>0</v>
      </c>
      <c r="AJ129" s="191">
        <f t="shared" si="64"/>
        <v>-1</v>
      </c>
      <c r="AK129" s="191">
        <f t="shared" si="65"/>
        <v>1</v>
      </c>
      <c r="AL129" s="191">
        <f t="shared" si="66"/>
        <v>0</v>
      </c>
      <c r="AM129" s="191">
        <f t="shared" si="67"/>
        <v>0</v>
      </c>
      <c r="AN129" s="191">
        <f t="shared" si="68"/>
        <v>0</v>
      </c>
      <c r="AO129" s="194">
        <f t="shared" si="69"/>
        <v>0</v>
      </c>
      <c r="AP129" s="165">
        <v>0</v>
      </c>
      <c r="AQ129" s="165">
        <v>0</v>
      </c>
      <c r="AR129" s="140">
        <v>0</v>
      </c>
      <c r="AS129" s="140">
        <v>0</v>
      </c>
      <c r="AT129" s="140">
        <v>0</v>
      </c>
      <c r="AU129" s="164">
        <v>0</v>
      </c>
      <c r="AV129" s="178">
        <v>512725</v>
      </c>
      <c r="AW129" s="178">
        <v>170606</v>
      </c>
      <c r="AX129" s="200" t="s">
        <v>51</v>
      </c>
    </row>
    <row r="130" spans="1:50" ht="15" customHeight="1" x14ac:dyDescent="0.25">
      <c r="A130" s="191" t="s">
        <v>457</v>
      </c>
      <c r="B130" s="191" t="s">
        <v>20</v>
      </c>
      <c r="C130" s="191"/>
      <c r="D130" s="157">
        <v>42972</v>
      </c>
      <c r="E130" s="157">
        <v>44292</v>
      </c>
      <c r="F130" s="157">
        <v>43435</v>
      </c>
      <c r="G130" s="170"/>
      <c r="H130" s="159" t="s">
        <v>1131</v>
      </c>
      <c r="I130" s="115" t="s">
        <v>1203</v>
      </c>
      <c r="J130" s="115"/>
      <c r="K130" s="191" t="s">
        <v>458</v>
      </c>
      <c r="L130" s="193" t="s">
        <v>459</v>
      </c>
      <c r="M130" s="191" t="s">
        <v>460</v>
      </c>
      <c r="N130" s="191"/>
      <c r="O130" s="191"/>
      <c r="P130" s="191"/>
      <c r="Q130" s="191"/>
      <c r="R130" s="191">
        <v>1</v>
      </c>
      <c r="S130" s="191"/>
      <c r="T130" s="191"/>
      <c r="U130" s="191"/>
      <c r="V130" s="191">
        <f t="shared" si="58"/>
        <v>1</v>
      </c>
      <c r="W130" s="191"/>
      <c r="X130" s="191"/>
      <c r="Y130" s="191"/>
      <c r="Z130" s="191"/>
      <c r="AA130" s="191"/>
      <c r="AB130" s="191"/>
      <c r="AC130" s="191">
        <v>1</v>
      </c>
      <c r="AD130" s="191"/>
      <c r="AE130" s="191"/>
      <c r="AF130" s="191">
        <f t="shared" si="60"/>
        <v>1</v>
      </c>
      <c r="AG130" s="191">
        <f t="shared" si="61"/>
        <v>0</v>
      </c>
      <c r="AH130" s="191">
        <f t="shared" si="62"/>
        <v>0</v>
      </c>
      <c r="AI130" s="191">
        <f t="shared" si="63"/>
        <v>0</v>
      </c>
      <c r="AJ130" s="191">
        <f t="shared" si="64"/>
        <v>0</v>
      </c>
      <c r="AK130" s="191">
        <f t="shared" si="65"/>
        <v>-1</v>
      </c>
      <c r="AL130" s="191">
        <f t="shared" si="66"/>
        <v>1</v>
      </c>
      <c r="AM130" s="191">
        <f t="shared" si="67"/>
        <v>0</v>
      </c>
      <c r="AN130" s="191">
        <f t="shared" si="68"/>
        <v>0</v>
      </c>
      <c r="AO130" s="194">
        <f t="shared" si="69"/>
        <v>0</v>
      </c>
      <c r="AP130" s="165">
        <v>0</v>
      </c>
      <c r="AQ130" s="165">
        <f>AO130</f>
        <v>0</v>
      </c>
      <c r="AR130" s="140">
        <v>0</v>
      </c>
      <c r="AS130" s="140">
        <v>0</v>
      </c>
      <c r="AT130" s="140">
        <v>0</v>
      </c>
      <c r="AU130" s="164">
        <v>0</v>
      </c>
      <c r="AV130" s="178">
        <v>520119</v>
      </c>
      <c r="AW130" s="178">
        <v>174521</v>
      </c>
      <c r="AX130" s="200" t="s">
        <v>53</v>
      </c>
    </row>
    <row r="131" spans="1:50" ht="15" customHeight="1" x14ac:dyDescent="0.25">
      <c r="A131" s="191" t="s">
        <v>1385</v>
      </c>
      <c r="B131" s="191" t="s">
        <v>38</v>
      </c>
      <c r="C131" s="191" t="s">
        <v>1234</v>
      </c>
      <c r="D131" s="157">
        <v>42956</v>
      </c>
      <c r="E131" s="157">
        <v>44052</v>
      </c>
      <c r="F131" s="139"/>
      <c r="G131" s="170"/>
      <c r="H131" s="194" t="s">
        <v>1130</v>
      </c>
      <c r="I131" s="115" t="s">
        <v>1203</v>
      </c>
      <c r="J131" s="115"/>
      <c r="K131" s="191" t="s">
        <v>1386</v>
      </c>
      <c r="L131" s="193" t="s">
        <v>1387</v>
      </c>
      <c r="M131" s="191" t="s">
        <v>1388</v>
      </c>
      <c r="N131" s="191"/>
      <c r="O131" s="191"/>
      <c r="P131" s="191"/>
      <c r="Q131" s="191"/>
      <c r="R131" s="191"/>
      <c r="S131" s="191"/>
      <c r="T131" s="191"/>
      <c r="U131" s="191"/>
      <c r="V131" s="191">
        <f t="shared" si="58"/>
        <v>0</v>
      </c>
      <c r="W131" s="191"/>
      <c r="X131" s="191">
        <v>5</v>
      </c>
      <c r="Y131" s="191"/>
      <c r="Z131" s="191"/>
      <c r="AA131" s="191"/>
      <c r="AB131" s="191"/>
      <c r="AC131" s="191"/>
      <c r="AD131" s="191"/>
      <c r="AE131" s="191"/>
      <c r="AF131" s="191">
        <f t="shared" si="60"/>
        <v>5</v>
      </c>
      <c r="AG131" s="191">
        <f t="shared" ref="AG131" si="71">X131-N131</f>
        <v>5</v>
      </c>
      <c r="AH131" s="191">
        <f t="shared" ref="AH131" si="72">Y131-O131</f>
        <v>0</v>
      </c>
      <c r="AI131" s="191">
        <f t="shared" ref="AI131" si="73">Z131-P131</f>
        <v>0</v>
      </c>
      <c r="AJ131" s="191">
        <f t="shared" ref="AJ131" si="74">AA131-Q131</f>
        <v>0</v>
      </c>
      <c r="AK131" s="191">
        <f t="shared" ref="AK131" si="75">AB131-R131</f>
        <v>0</v>
      </c>
      <c r="AL131" s="191">
        <f t="shared" ref="AL131" si="76">AC131-S131</f>
        <v>0</v>
      </c>
      <c r="AM131" s="191">
        <f t="shared" ref="AM131" si="77">AD131-T131</f>
        <v>0</v>
      </c>
      <c r="AN131" s="191">
        <f t="shared" ref="AN131" si="78">0-U131</f>
        <v>0</v>
      </c>
      <c r="AO131" s="194">
        <f t="shared" ref="AO131" si="79">AF131-V131</f>
        <v>5</v>
      </c>
      <c r="AP131" s="165">
        <v>0</v>
      </c>
      <c r="AQ131" s="165">
        <v>0</v>
      </c>
      <c r="AR131" s="179">
        <f>$AO$131/4</f>
        <v>1.25</v>
      </c>
      <c r="AS131" s="179">
        <f t="shared" ref="AS131:AU131" si="80">$AO$131/4</f>
        <v>1.25</v>
      </c>
      <c r="AT131" s="179">
        <f t="shared" si="80"/>
        <v>1.25</v>
      </c>
      <c r="AU131" s="180">
        <f t="shared" si="80"/>
        <v>1.25</v>
      </c>
      <c r="AV131" s="178">
        <v>519113</v>
      </c>
      <c r="AW131" s="178">
        <v>176411</v>
      </c>
      <c r="AX131" s="200" t="s">
        <v>62</v>
      </c>
    </row>
    <row r="132" spans="1:50" ht="15" customHeight="1" x14ac:dyDescent="0.25">
      <c r="A132" s="191" t="s">
        <v>461</v>
      </c>
      <c r="B132" s="191" t="s">
        <v>46</v>
      </c>
      <c r="C132" s="191"/>
      <c r="D132" s="157">
        <v>43153</v>
      </c>
      <c r="E132" s="157">
        <v>44249</v>
      </c>
      <c r="F132" s="157">
        <v>43525</v>
      </c>
      <c r="G132" s="157">
        <v>43915</v>
      </c>
      <c r="H132" s="156" t="s">
        <v>1129</v>
      </c>
      <c r="I132" s="115" t="s">
        <v>1203</v>
      </c>
      <c r="J132" s="115"/>
      <c r="K132" s="191" t="s">
        <v>462</v>
      </c>
      <c r="L132" s="193" t="s">
        <v>463</v>
      </c>
      <c r="M132" s="191" t="s">
        <v>464</v>
      </c>
      <c r="N132" s="191">
        <v>2</v>
      </c>
      <c r="O132" s="191">
        <v>1</v>
      </c>
      <c r="P132" s="191"/>
      <c r="Q132" s="191"/>
      <c r="R132" s="191"/>
      <c r="S132" s="191"/>
      <c r="T132" s="191"/>
      <c r="U132" s="191"/>
      <c r="V132" s="191">
        <f t="shared" si="58"/>
        <v>3</v>
      </c>
      <c r="W132" s="191"/>
      <c r="X132" s="191"/>
      <c r="Y132" s="191"/>
      <c r="Z132" s="191"/>
      <c r="AA132" s="191"/>
      <c r="AB132" s="191">
        <v>1</v>
      </c>
      <c r="AC132" s="191"/>
      <c r="AD132" s="191"/>
      <c r="AE132" s="191"/>
      <c r="AF132" s="191">
        <f t="shared" si="60"/>
        <v>1</v>
      </c>
      <c r="AG132" s="191">
        <f t="shared" si="61"/>
        <v>-2</v>
      </c>
      <c r="AH132" s="191">
        <f t="shared" si="62"/>
        <v>-1</v>
      </c>
      <c r="AI132" s="191">
        <f t="shared" si="63"/>
        <v>0</v>
      </c>
      <c r="AJ132" s="191">
        <f t="shared" si="64"/>
        <v>0</v>
      </c>
      <c r="AK132" s="191">
        <f t="shared" si="65"/>
        <v>1</v>
      </c>
      <c r="AL132" s="191">
        <f t="shared" si="66"/>
        <v>0</v>
      </c>
      <c r="AM132" s="191">
        <f t="shared" si="67"/>
        <v>0</v>
      </c>
      <c r="AN132" s="191">
        <f t="shared" si="68"/>
        <v>0</v>
      </c>
      <c r="AO132" s="194">
        <f t="shared" si="69"/>
        <v>-2</v>
      </c>
      <c r="AP132" s="165">
        <f>AO132</f>
        <v>-2</v>
      </c>
      <c r="AQ132" s="165">
        <v>0</v>
      </c>
      <c r="AR132" s="140">
        <v>0</v>
      </c>
      <c r="AS132" s="140">
        <v>0</v>
      </c>
      <c r="AT132" s="140">
        <v>0</v>
      </c>
      <c r="AU132" s="164">
        <v>0</v>
      </c>
      <c r="AV132" s="178">
        <v>518396</v>
      </c>
      <c r="AW132" s="178">
        <v>174632</v>
      </c>
      <c r="AX132" s="200" t="s">
        <v>73</v>
      </c>
    </row>
    <row r="133" spans="1:50" ht="15" customHeight="1" x14ac:dyDescent="0.25">
      <c r="A133" s="191" t="s">
        <v>465</v>
      </c>
      <c r="B133" s="191" t="s">
        <v>46</v>
      </c>
      <c r="C133" s="191"/>
      <c r="D133" s="157">
        <v>43005</v>
      </c>
      <c r="E133" s="157">
        <v>44101</v>
      </c>
      <c r="F133" s="170"/>
      <c r="G133" s="170"/>
      <c r="H133" s="194" t="s">
        <v>1130</v>
      </c>
      <c r="I133" s="115" t="s">
        <v>1203</v>
      </c>
      <c r="J133" s="115"/>
      <c r="K133" s="191" t="s">
        <v>466</v>
      </c>
      <c r="L133" s="193" t="s">
        <v>467</v>
      </c>
      <c r="M133" s="191" t="s">
        <v>468</v>
      </c>
      <c r="N133" s="191">
        <v>2</v>
      </c>
      <c r="O133" s="191"/>
      <c r="P133" s="191"/>
      <c r="Q133" s="191"/>
      <c r="R133" s="191"/>
      <c r="S133" s="191"/>
      <c r="T133" s="191"/>
      <c r="U133" s="191"/>
      <c r="V133" s="191">
        <f t="shared" si="58"/>
        <v>2</v>
      </c>
      <c r="W133" s="191"/>
      <c r="X133" s="191"/>
      <c r="Y133" s="191"/>
      <c r="Z133" s="191">
        <v>1</v>
      </c>
      <c r="AA133" s="191"/>
      <c r="AB133" s="191"/>
      <c r="AC133" s="191"/>
      <c r="AD133" s="191"/>
      <c r="AE133" s="191"/>
      <c r="AF133" s="191">
        <f t="shared" si="60"/>
        <v>1</v>
      </c>
      <c r="AG133" s="191">
        <f t="shared" si="61"/>
        <v>-2</v>
      </c>
      <c r="AH133" s="191">
        <f t="shared" si="62"/>
        <v>0</v>
      </c>
      <c r="AI133" s="191">
        <f t="shared" si="63"/>
        <v>1</v>
      </c>
      <c r="AJ133" s="191">
        <f t="shared" si="64"/>
        <v>0</v>
      </c>
      <c r="AK133" s="191">
        <f t="shared" si="65"/>
        <v>0</v>
      </c>
      <c r="AL133" s="191">
        <f t="shared" si="66"/>
        <v>0</v>
      </c>
      <c r="AM133" s="191">
        <f t="shared" si="67"/>
        <v>0</v>
      </c>
      <c r="AN133" s="191">
        <f t="shared" si="68"/>
        <v>0</v>
      </c>
      <c r="AO133" s="194">
        <f t="shared" si="69"/>
        <v>-1</v>
      </c>
      <c r="AP133" s="165">
        <v>0</v>
      </c>
      <c r="AQ133" s="165">
        <v>0</v>
      </c>
      <c r="AR133" s="179">
        <f>$AO$133/4</f>
        <v>-0.25</v>
      </c>
      <c r="AS133" s="179">
        <f t="shared" ref="AS133:AU133" si="81">$AO$133/4</f>
        <v>-0.25</v>
      </c>
      <c r="AT133" s="179">
        <f t="shared" si="81"/>
        <v>-0.25</v>
      </c>
      <c r="AU133" s="180">
        <f t="shared" si="81"/>
        <v>-0.25</v>
      </c>
      <c r="AV133" s="178">
        <v>520088</v>
      </c>
      <c r="AW133" s="178">
        <v>175029</v>
      </c>
      <c r="AX133" s="200" t="s">
        <v>53</v>
      </c>
    </row>
    <row r="134" spans="1:50" ht="15" customHeight="1" x14ac:dyDescent="0.25">
      <c r="A134" s="191" t="s">
        <v>469</v>
      </c>
      <c r="B134" s="191" t="s">
        <v>38</v>
      </c>
      <c r="C134" s="191" t="s">
        <v>1234</v>
      </c>
      <c r="D134" s="157">
        <v>42977</v>
      </c>
      <c r="E134" s="157">
        <v>44073</v>
      </c>
      <c r="F134" s="170"/>
      <c r="G134" s="170"/>
      <c r="H134" s="161" t="s">
        <v>1130</v>
      </c>
      <c r="I134" s="115" t="s">
        <v>1203</v>
      </c>
      <c r="J134" s="115"/>
      <c r="K134" s="191" t="s">
        <v>470</v>
      </c>
      <c r="L134" s="193" t="s">
        <v>471</v>
      </c>
      <c r="M134" s="191" t="s">
        <v>472</v>
      </c>
      <c r="N134" s="191"/>
      <c r="O134" s="191"/>
      <c r="P134" s="191"/>
      <c r="Q134" s="191"/>
      <c r="R134" s="191"/>
      <c r="S134" s="191"/>
      <c r="T134" s="191"/>
      <c r="U134" s="191"/>
      <c r="V134" s="191">
        <f t="shared" si="58"/>
        <v>0</v>
      </c>
      <c r="W134" s="191"/>
      <c r="X134" s="191"/>
      <c r="Y134" s="191">
        <v>3</v>
      </c>
      <c r="Z134" s="191"/>
      <c r="AA134" s="191"/>
      <c r="AB134" s="191"/>
      <c r="AC134" s="191"/>
      <c r="AD134" s="191"/>
      <c r="AE134" s="191"/>
      <c r="AF134" s="191">
        <f t="shared" si="60"/>
        <v>3</v>
      </c>
      <c r="AG134" s="191">
        <f t="shared" si="61"/>
        <v>0</v>
      </c>
      <c r="AH134" s="191">
        <f t="shared" si="62"/>
        <v>3</v>
      </c>
      <c r="AI134" s="191">
        <f t="shared" si="63"/>
        <v>0</v>
      </c>
      <c r="AJ134" s="191">
        <f t="shared" si="64"/>
        <v>0</v>
      </c>
      <c r="AK134" s="191">
        <f t="shared" si="65"/>
        <v>0</v>
      </c>
      <c r="AL134" s="191">
        <f t="shared" si="66"/>
        <v>0</v>
      </c>
      <c r="AM134" s="191">
        <f t="shared" si="67"/>
        <v>0</v>
      </c>
      <c r="AN134" s="191">
        <f t="shared" si="68"/>
        <v>0</v>
      </c>
      <c r="AO134" s="194">
        <f t="shared" si="69"/>
        <v>3</v>
      </c>
      <c r="AP134" s="165">
        <v>0</v>
      </c>
      <c r="AQ134" s="165">
        <v>0</v>
      </c>
      <c r="AR134" s="179">
        <f>$AO$134/4</f>
        <v>0.75</v>
      </c>
      <c r="AS134" s="179">
        <f t="shared" ref="AS134:AU134" si="82">$AO$134/4</f>
        <v>0.75</v>
      </c>
      <c r="AT134" s="179">
        <f t="shared" si="82"/>
        <v>0.75</v>
      </c>
      <c r="AU134" s="180">
        <f t="shared" si="82"/>
        <v>0.75</v>
      </c>
      <c r="AV134" s="178">
        <v>520541</v>
      </c>
      <c r="AW134" s="178">
        <v>175760</v>
      </c>
      <c r="AX134" s="200" t="s">
        <v>53</v>
      </c>
    </row>
    <row r="135" spans="1:50" ht="15" customHeight="1" x14ac:dyDescent="0.25">
      <c r="A135" s="191" t="s">
        <v>473</v>
      </c>
      <c r="B135" s="191" t="s">
        <v>20</v>
      </c>
      <c r="C135" s="191"/>
      <c r="D135" s="157">
        <v>43080</v>
      </c>
      <c r="E135" s="157">
        <v>44269</v>
      </c>
      <c r="F135" s="170"/>
      <c r="G135" s="170"/>
      <c r="H135" s="161" t="s">
        <v>1130</v>
      </c>
      <c r="I135" s="115" t="s">
        <v>1203</v>
      </c>
      <c r="J135" s="115"/>
      <c r="K135" s="191" t="s">
        <v>474</v>
      </c>
      <c r="L135" s="193" t="s">
        <v>475</v>
      </c>
      <c r="M135" s="191" t="s">
        <v>476</v>
      </c>
      <c r="N135" s="191"/>
      <c r="O135" s="191"/>
      <c r="P135" s="191"/>
      <c r="Q135" s="191">
        <v>1</v>
      </c>
      <c r="R135" s="191"/>
      <c r="S135" s="191"/>
      <c r="T135" s="191"/>
      <c r="U135" s="191"/>
      <c r="V135" s="191">
        <f t="shared" si="58"/>
        <v>1</v>
      </c>
      <c r="W135" s="191"/>
      <c r="X135" s="191"/>
      <c r="Y135" s="191"/>
      <c r="Z135" s="191"/>
      <c r="AA135" s="191">
        <v>2</v>
      </c>
      <c r="AB135" s="191">
        <v>1</v>
      </c>
      <c r="AC135" s="191"/>
      <c r="AD135" s="191"/>
      <c r="AE135" s="191"/>
      <c r="AF135" s="191">
        <f t="shared" si="60"/>
        <v>3</v>
      </c>
      <c r="AG135" s="191">
        <f t="shared" si="61"/>
        <v>0</v>
      </c>
      <c r="AH135" s="191">
        <f t="shared" si="62"/>
        <v>0</v>
      </c>
      <c r="AI135" s="191">
        <f t="shared" si="63"/>
        <v>0</v>
      </c>
      <c r="AJ135" s="191">
        <f t="shared" si="64"/>
        <v>1</v>
      </c>
      <c r="AK135" s="191">
        <f t="shared" si="65"/>
        <v>1</v>
      </c>
      <c r="AL135" s="191">
        <f t="shared" si="66"/>
        <v>0</v>
      </c>
      <c r="AM135" s="191">
        <f t="shared" si="67"/>
        <v>0</v>
      </c>
      <c r="AN135" s="191">
        <f t="shared" si="68"/>
        <v>0</v>
      </c>
      <c r="AO135" s="194">
        <f t="shared" si="69"/>
        <v>2</v>
      </c>
      <c r="AP135" s="165">
        <v>0</v>
      </c>
      <c r="AQ135" s="165">
        <v>0</v>
      </c>
      <c r="AR135" s="140">
        <f>$AO$135/4</f>
        <v>0.5</v>
      </c>
      <c r="AS135" s="140">
        <f t="shared" ref="AS135:AU135" si="83">$AO$135/4</f>
        <v>0.5</v>
      </c>
      <c r="AT135" s="140">
        <f t="shared" si="83"/>
        <v>0.5</v>
      </c>
      <c r="AU135" s="164">
        <f t="shared" si="83"/>
        <v>0.5</v>
      </c>
      <c r="AV135" s="178">
        <v>514169</v>
      </c>
      <c r="AW135" s="178">
        <v>170167</v>
      </c>
      <c r="AX135" s="200" t="s">
        <v>26</v>
      </c>
    </row>
    <row r="136" spans="1:50" ht="15" customHeight="1" x14ac:dyDescent="0.25">
      <c r="A136" s="191" t="s">
        <v>477</v>
      </c>
      <c r="B136" s="191" t="s">
        <v>38</v>
      </c>
      <c r="C136" s="191" t="s">
        <v>1234</v>
      </c>
      <c r="D136" s="157">
        <v>42986</v>
      </c>
      <c r="E136" s="157">
        <v>44082</v>
      </c>
      <c r="F136" s="170"/>
      <c r="G136" s="170"/>
      <c r="H136" s="161" t="s">
        <v>1130</v>
      </c>
      <c r="I136" s="115" t="s">
        <v>1203</v>
      </c>
      <c r="J136" s="115"/>
      <c r="K136" s="191" t="s">
        <v>478</v>
      </c>
      <c r="L136" s="193" t="s">
        <v>479</v>
      </c>
      <c r="M136" s="191" t="s">
        <v>480</v>
      </c>
      <c r="N136" s="191"/>
      <c r="O136" s="191"/>
      <c r="P136" s="191"/>
      <c r="Q136" s="191"/>
      <c r="R136" s="191"/>
      <c r="S136" s="191"/>
      <c r="T136" s="191"/>
      <c r="U136" s="191"/>
      <c r="V136" s="191">
        <f t="shared" si="58"/>
        <v>0</v>
      </c>
      <c r="W136" s="191"/>
      <c r="X136" s="191">
        <v>1</v>
      </c>
      <c r="Y136" s="191"/>
      <c r="Z136" s="191"/>
      <c r="AA136" s="191"/>
      <c r="AB136" s="191"/>
      <c r="AC136" s="191"/>
      <c r="AD136" s="191"/>
      <c r="AE136" s="191"/>
      <c r="AF136" s="191">
        <f t="shared" si="60"/>
        <v>1</v>
      </c>
      <c r="AG136" s="191">
        <f t="shared" si="61"/>
        <v>1</v>
      </c>
      <c r="AH136" s="191">
        <f t="shared" si="62"/>
        <v>0</v>
      </c>
      <c r="AI136" s="191">
        <f t="shared" si="63"/>
        <v>0</v>
      </c>
      <c r="AJ136" s="191">
        <f t="shared" si="64"/>
        <v>0</v>
      </c>
      <c r="AK136" s="191">
        <f t="shared" si="65"/>
        <v>0</v>
      </c>
      <c r="AL136" s="191">
        <f t="shared" si="66"/>
        <v>0</v>
      </c>
      <c r="AM136" s="191">
        <f t="shared" si="67"/>
        <v>0</v>
      </c>
      <c r="AN136" s="191">
        <f t="shared" si="68"/>
        <v>0</v>
      </c>
      <c r="AO136" s="194">
        <f t="shared" si="69"/>
        <v>1</v>
      </c>
      <c r="AP136" s="165">
        <v>0</v>
      </c>
      <c r="AQ136" s="165">
        <v>0</v>
      </c>
      <c r="AR136" s="179">
        <f>$AO$136/4</f>
        <v>0.25</v>
      </c>
      <c r="AS136" s="179">
        <f t="shared" ref="AS136:AU136" si="84">$AO$136/4</f>
        <v>0.25</v>
      </c>
      <c r="AT136" s="179">
        <f t="shared" si="84"/>
        <v>0.25</v>
      </c>
      <c r="AU136" s="180">
        <f t="shared" si="84"/>
        <v>0.25</v>
      </c>
      <c r="AV136" s="178">
        <v>520531</v>
      </c>
      <c r="AW136" s="178">
        <v>175416</v>
      </c>
      <c r="AX136" s="200" t="s">
        <v>53</v>
      </c>
    </row>
    <row r="137" spans="1:50" ht="15" customHeight="1" x14ac:dyDescent="0.25">
      <c r="A137" s="191" t="s">
        <v>481</v>
      </c>
      <c r="B137" s="191" t="s">
        <v>20</v>
      </c>
      <c r="C137" s="191"/>
      <c r="D137" s="157">
        <v>43203</v>
      </c>
      <c r="E137" s="157">
        <v>44299</v>
      </c>
      <c r="F137" s="157">
        <v>43434</v>
      </c>
      <c r="G137" s="170"/>
      <c r="H137" s="159" t="s">
        <v>1131</v>
      </c>
      <c r="I137" s="115" t="s">
        <v>1203</v>
      </c>
      <c r="J137" s="115"/>
      <c r="K137" s="191" t="s">
        <v>482</v>
      </c>
      <c r="L137" s="193" t="s">
        <v>483</v>
      </c>
      <c r="M137" s="191" t="s">
        <v>484</v>
      </c>
      <c r="N137" s="191"/>
      <c r="O137" s="191"/>
      <c r="P137" s="191">
        <v>1</v>
      </c>
      <c r="Q137" s="191"/>
      <c r="R137" s="191"/>
      <c r="S137" s="191"/>
      <c r="T137" s="191"/>
      <c r="U137" s="191"/>
      <c r="V137" s="191">
        <f t="shared" si="58"/>
        <v>1</v>
      </c>
      <c r="W137" s="191"/>
      <c r="X137" s="191"/>
      <c r="Y137" s="191"/>
      <c r="Z137" s="191"/>
      <c r="AA137" s="191"/>
      <c r="AB137" s="191">
        <v>1</v>
      </c>
      <c r="AC137" s="191"/>
      <c r="AD137" s="191"/>
      <c r="AE137" s="191"/>
      <c r="AF137" s="191">
        <f t="shared" si="60"/>
        <v>1</v>
      </c>
      <c r="AG137" s="191">
        <f t="shared" si="61"/>
        <v>0</v>
      </c>
      <c r="AH137" s="191">
        <f t="shared" si="62"/>
        <v>0</v>
      </c>
      <c r="AI137" s="191">
        <f t="shared" si="63"/>
        <v>-1</v>
      </c>
      <c r="AJ137" s="191">
        <f t="shared" si="64"/>
        <v>0</v>
      </c>
      <c r="AK137" s="191">
        <f t="shared" si="65"/>
        <v>1</v>
      </c>
      <c r="AL137" s="191">
        <f t="shared" si="66"/>
        <v>0</v>
      </c>
      <c r="AM137" s="191">
        <f t="shared" si="67"/>
        <v>0</v>
      </c>
      <c r="AN137" s="191">
        <f t="shared" si="68"/>
        <v>0</v>
      </c>
      <c r="AO137" s="194">
        <f t="shared" si="69"/>
        <v>0</v>
      </c>
      <c r="AP137" s="165">
        <v>0</v>
      </c>
      <c r="AQ137" s="165">
        <f>AO137</f>
        <v>0</v>
      </c>
      <c r="AR137" s="140">
        <v>0</v>
      </c>
      <c r="AS137" s="140">
        <v>0</v>
      </c>
      <c r="AT137" s="140">
        <v>0</v>
      </c>
      <c r="AU137" s="164">
        <v>0</v>
      </c>
      <c r="AV137" s="178">
        <v>517655</v>
      </c>
      <c r="AW137" s="178">
        <v>172610</v>
      </c>
      <c r="AX137" s="200" t="s">
        <v>25</v>
      </c>
    </row>
    <row r="138" spans="1:50" ht="15" customHeight="1" x14ac:dyDescent="0.25">
      <c r="A138" s="191" t="s">
        <v>485</v>
      </c>
      <c r="B138" s="191" t="s">
        <v>20</v>
      </c>
      <c r="C138" s="191"/>
      <c r="D138" s="157">
        <v>43168</v>
      </c>
      <c r="E138" s="157">
        <v>44264</v>
      </c>
      <c r="F138" s="157">
        <v>42492</v>
      </c>
      <c r="G138" s="160">
        <v>43921</v>
      </c>
      <c r="H138" s="156" t="s">
        <v>1129</v>
      </c>
      <c r="I138" s="115" t="s">
        <v>1203</v>
      </c>
      <c r="J138" s="115"/>
      <c r="K138" s="191" t="s">
        <v>486</v>
      </c>
      <c r="L138" s="193" t="s">
        <v>487</v>
      </c>
      <c r="M138" s="191" t="s">
        <v>488</v>
      </c>
      <c r="N138" s="191"/>
      <c r="O138" s="191"/>
      <c r="P138" s="191"/>
      <c r="Q138" s="191"/>
      <c r="R138" s="191"/>
      <c r="S138" s="191"/>
      <c r="T138" s="191"/>
      <c r="U138" s="191"/>
      <c r="V138" s="191">
        <f t="shared" si="58"/>
        <v>0</v>
      </c>
      <c r="W138" s="191"/>
      <c r="X138" s="191"/>
      <c r="Y138" s="191"/>
      <c r="Z138" s="191">
        <v>4</v>
      </c>
      <c r="AA138" s="191">
        <v>6</v>
      </c>
      <c r="AB138" s="191"/>
      <c r="AC138" s="191"/>
      <c r="AD138" s="191"/>
      <c r="AE138" s="191"/>
      <c r="AF138" s="191">
        <f t="shared" si="60"/>
        <v>10</v>
      </c>
      <c r="AG138" s="191">
        <f t="shared" si="61"/>
        <v>0</v>
      </c>
      <c r="AH138" s="191">
        <f t="shared" si="62"/>
        <v>0</v>
      </c>
      <c r="AI138" s="191">
        <f t="shared" si="63"/>
        <v>4</v>
      </c>
      <c r="AJ138" s="191">
        <f t="shared" si="64"/>
        <v>6</v>
      </c>
      <c r="AK138" s="191">
        <f t="shared" si="65"/>
        <v>0</v>
      </c>
      <c r="AL138" s="191">
        <f t="shared" si="66"/>
        <v>0</v>
      </c>
      <c r="AM138" s="191">
        <f t="shared" si="67"/>
        <v>0</v>
      </c>
      <c r="AN138" s="191">
        <f t="shared" si="68"/>
        <v>0</v>
      </c>
      <c r="AO138" s="194">
        <f t="shared" si="69"/>
        <v>10</v>
      </c>
      <c r="AP138" s="165">
        <f>AO138</f>
        <v>10</v>
      </c>
      <c r="AQ138" s="165">
        <v>0</v>
      </c>
      <c r="AR138" s="140">
        <v>0</v>
      </c>
      <c r="AS138" s="140">
        <v>0</v>
      </c>
      <c r="AT138" s="140">
        <v>0</v>
      </c>
      <c r="AU138" s="164">
        <v>0</v>
      </c>
      <c r="AV138" s="178">
        <v>518534</v>
      </c>
      <c r="AW138" s="178">
        <v>171320</v>
      </c>
      <c r="AX138" s="200" t="s">
        <v>25</v>
      </c>
    </row>
    <row r="139" spans="1:50" ht="15" customHeight="1" x14ac:dyDescent="0.25">
      <c r="A139" s="191" t="s">
        <v>485</v>
      </c>
      <c r="B139" s="191" t="s">
        <v>20</v>
      </c>
      <c r="C139" s="191"/>
      <c r="D139" s="157">
        <v>43168</v>
      </c>
      <c r="E139" s="157">
        <v>44264</v>
      </c>
      <c r="F139" s="157">
        <v>42492</v>
      </c>
      <c r="G139" s="160">
        <v>43921</v>
      </c>
      <c r="H139" s="156" t="s">
        <v>1129</v>
      </c>
      <c r="I139" s="115" t="s">
        <v>1203</v>
      </c>
      <c r="J139" s="115"/>
      <c r="K139" s="191" t="s">
        <v>486</v>
      </c>
      <c r="L139" s="193" t="s">
        <v>487</v>
      </c>
      <c r="M139" s="191" t="s">
        <v>488</v>
      </c>
      <c r="N139" s="191"/>
      <c r="O139" s="191"/>
      <c r="P139" s="191"/>
      <c r="Q139" s="191"/>
      <c r="R139" s="191"/>
      <c r="S139" s="191"/>
      <c r="T139" s="191"/>
      <c r="U139" s="191"/>
      <c r="V139" s="191">
        <f t="shared" si="58"/>
        <v>0</v>
      </c>
      <c r="W139" s="191"/>
      <c r="X139" s="191">
        <v>1</v>
      </c>
      <c r="Y139" s="191">
        <v>4</v>
      </c>
      <c r="Z139" s="191">
        <v>2</v>
      </c>
      <c r="AA139" s="191"/>
      <c r="AB139" s="191"/>
      <c r="AC139" s="191"/>
      <c r="AD139" s="191"/>
      <c r="AE139" s="191"/>
      <c r="AF139" s="191">
        <f t="shared" si="60"/>
        <v>7</v>
      </c>
      <c r="AG139" s="191">
        <f t="shared" si="61"/>
        <v>1</v>
      </c>
      <c r="AH139" s="191">
        <f t="shared" si="62"/>
        <v>4</v>
      </c>
      <c r="AI139" s="191">
        <f t="shared" si="63"/>
        <v>2</v>
      </c>
      <c r="AJ139" s="191">
        <f t="shared" si="64"/>
        <v>0</v>
      </c>
      <c r="AK139" s="191">
        <f t="shared" si="65"/>
        <v>0</v>
      </c>
      <c r="AL139" s="191">
        <f t="shared" si="66"/>
        <v>0</v>
      </c>
      <c r="AM139" s="191">
        <f t="shared" si="67"/>
        <v>0</v>
      </c>
      <c r="AN139" s="191">
        <f t="shared" si="68"/>
        <v>0</v>
      </c>
      <c r="AO139" s="194">
        <f t="shared" si="69"/>
        <v>7</v>
      </c>
      <c r="AP139" s="165">
        <f>AO139</f>
        <v>7</v>
      </c>
      <c r="AQ139" s="165">
        <v>0</v>
      </c>
      <c r="AR139" s="140">
        <v>0</v>
      </c>
      <c r="AS139" s="140">
        <v>0</v>
      </c>
      <c r="AT139" s="140">
        <v>0</v>
      </c>
      <c r="AU139" s="164">
        <v>0</v>
      </c>
      <c r="AV139" s="178">
        <v>518534</v>
      </c>
      <c r="AW139" s="178">
        <v>171320</v>
      </c>
      <c r="AX139" s="200" t="s">
        <v>25</v>
      </c>
    </row>
    <row r="140" spans="1:50" ht="15" customHeight="1" x14ac:dyDescent="0.25">
      <c r="A140" s="191" t="s">
        <v>1382</v>
      </c>
      <c r="B140" s="191" t="s">
        <v>20</v>
      </c>
      <c r="C140" s="191"/>
      <c r="D140" s="157">
        <v>43615</v>
      </c>
      <c r="E140" s="157">
        <v>44701</v>
      </c>
      <c r="F140" s="139"/>
      <c r="G140" s="170"/>
      <c r="H140" s="159" t="s">
        <v>1130</v>
      </c>
      <c r="I140" s="115" t="s">
        <v>1203</v>
      </c>
      <c r="J140" s="115"/>
      <c r="K140" s="191" t="s">
        <v>1383</v>
      </c>
      <c r="L140" s="193" t="s">
        <v>1384</v>
      </c>
      <c r="M140" s="191" t="s">
        <v>658</v>
      </c>
      <c r="N140" s="191"/>
      <c r="O140" s="191"/>
      <c r="P140" s="191"/>
      <c r="Q140" s="191"/>
      <c r="R140" s="191"/>
      <c r="S140" s="191"/>
      <c r="T140" s="191"/>
      <c r="U140" s="191"/>
      <c r="V140" s="191">
        <f t="shared" si="58"/>
        <v>0</v>
      </c>
      <c r="W140" s="191"/>
      <c r="X140" s="191"/>
      <c r="Y140" s="191"/>
      <c r="Z140" s="191">
        <v>1</v>
      </c>
      <c r="AA140" s="191"/>
      <c r="AB140" s="191"/>
      <c r="AC140" s="191"/>
      <c r="AD140" s="191"/>
      <c r="AE140" s="191"/>
      <c r="AF140" s="191">
        <f t="shared" si="60"/>
        <v>1</v>
      </c>
      <c r="AG140" s="191">
        <f t="shared" ref="AG140" si="85">X140-N140</f>
        <v>0</v>
      </c>
      <c r="AH140" s="191">
        <f t="shared" ref="AH140" si="86">Y140-O140</f>
        <v>0</v>
      </c>
      <c r="AI140" s="191">
        <f t="shared" ref="AI140" si="87">Z140-P140</f>
        <v>1</v>
      </c>
      <c r="AJ140" s="191">
        <f t="shared" ref="AJ140" si="88">AA140-Q140</f>
        <v>0</v>
      </c>
      <c r="AK140" s="191">
        <f t="shared" ref="AK140" si="89">AB140-R140</f>
        <v>0</v>
      </c>
      <c r="AL140" s="191">
        <f t="shared" ref="AL140" si="90">AC140-S140</f>
        <v>0</v>
      </c>
      <c r="AM140" s="191">
        <f t="shared" ref="AM140" si="91">AD140-T140</f>
        <v>0</v>
      </c>
      <c r="AN140" s="191">
        <f t="shared" ref="AN140" si="92">0-U140</f>
        <v>0</v>
      </c>
      <c r="AO140" s="194">
        <f t="shared" si="69"/>
        <v>1</v>
      </c>
      <c r="AP140" s="165">
        <v>0</v>
      </c>
      <c r="AQ140" s="165">
        <v>0</v>
      </c>
      <c r="AR140" s="179">
        <f>$AO$140/4</f>
        <v>0.25</v>
      </c>
      <c r="AS140" s="179">
        <f t="shared" ref="AS140:AU140" si="93">$AO$140/4</f>
        <v>0.25</v>
      </c>
      <c r="AT140" s="179">
        <f t="shared" si="93"/>
        <v>0.25</v>
      </c>
      <c r="AU140" s="180">
        <f t="shared" si="93"/>
        <v>0.25</v>
      </c>
      <c r="AV140" s="178">
        <v>513537</v>
      </c>
      <c r="AW140" s="178">
        <v>170046</v>
      </c>
      <c r="AX140" s="200" t="s">
        <v>26</v>
      </c>
    </row>
    <row r="141" spans="1:50" ht="15" customHeight="1" x14ac:dyDescent="0.25">
      <c r="A141" s="191" t="s">
        <v>489</v>
      </c>
      <c r="B141" s="191" t="s">
        <v>38</v>
      </c>
      <c r="C141" s="191"/>
      <c r="D141" s="157">
        <v>43048</v>
      </c>
      <c r="E141" s="157">
        <v>44144</v>
      </c>
      <c r="F141" s="157">
        <v>43347</v>
      </c>
      <c r="G141" s="170"/>
      <c r="H141" s="159" t="s">
        <v>1131</v>
      </c>
      <c r="I141" s="115" t="s">
        <v>1203</v>
      </c>
      <c r="J141" s="115"/>
      <c r="K141" s="191" t="s">
        <v>490</v>
      </c>
      <c r="L141" s="193" t="s">
        <v>491</v>
      </c>
      <c r="M141" s="191" t="s">
        <v>492</v>
      </c>
      <c r="N141" s="191"/>
      <c r="O141" s="191"/>
      <c r="P141" s="191"/>
      <c r="Q141" s="191"/>
      <c r="R141" s="191"/>
      <c r="S141" s="191"/>
      <c r="T141" s="191"/>
      <c r="U141" s="191"/>
      <c r="V141" s="191">
        <f t="shared" si="58"/>
        <v>0</v>
      </c>
      <c r="W141" s="191"/>
      <c r="X141" s="191">
        <v>1</v>
      </c>
      <c r="Y141" s="191"/>
      <c r="Z141" s="191"/>
      <c r="AA141" s="191"/>
      <c r="AB141" s="191"/>
      <c r="AC141" s="191"/>
      <c r="AD141" s="191"/>
      <c r="AE141" s="191"/>
      <c r="AF141" s="191">
        <f t="shared" si="60"/>
        <v>1</v>
      </c>
      <c r="AG141" s="191">
        <f t="shared" si="61"/>
        <v>1</v>
      </c>
      <c r="AH141" s="191">
        <f t="shared" si="62"/>
        <v>0</v>
      </c>
      <c r="AI141" s="191">
        <f t="shared" si="63"/>
        <v>0</v>
      </c>
      <c r="AJ141" s="191">
        <f t="shared" si="64"/>
        <v>0</v>
      </c>
      <c r="AK141" s="191">
        <f t="shared" si="65"/>
        <v>0</v>
      </c>
      <c r="AL141" s="191">
        <f t="shared" si="66"/>
        <v>0</v>
      </c>
      <c r="AM141" s="191">
        <f t="shared" si="67"/>
        <v>0</v>
      </c>
      <c r="AN141" s="191">
        <f t="shared" si="68"/>
        <v>0</v>
      </c>
      <c r="AO141" s="194">
        <f t="shared" si="69"/>
        <v>1</v>
      </c>
      <c r="AP141" s="165">
        <v>0</v>
      </c>
      <c r="AQ141" s="165">
        <f>AO141</f>
        <v>1</v>
      </c>
      <c r="AR141" s="140">
        <v>0</v>
      </c>
      <c r="AS141" s="140">
        <v>0</v>
      </c>
      <c r="AT141" s="140">
        <v>0</v>
      </c>
      <c r="AU141" s="164">
        <v>0</v>
      </c>
      <c r="AV141" s="178">
        <v>521310</v>
      </c>
      <c r="AW141" s="178">
        <v>175864</v>
      </c>
      <c r="AX141" s="200" t="s">
        <v>86</v>
      </c>
    </row>
    <row r="142" spans="1:50" ht="15" customHeight="1" x14ac:dyDescent="0.25">
      <c r="A142" s="191" t="s">
        <v>493</v>
      </c>
      <c r="B142" s="191" t="s">
        <v>46</v>
      </c>
      <c r="C142" s="191"/>
      <c r="D142" s="157">
        <v>43089</v>
      </c>
      <c r="E142" s="157">
        <v>44185</v>
      </c>
      <c r="F142" s="170"/>
      <c r="G142" s="170"/>
      <c r="H142" s="159" t="s">
        <v>1130</v>
      </c>
      <c r="I142" s="115" t="s">
        <v>1203</v>
      </c>
      <c r="J142" s="115"/>
      <c r="K142" s="191" t="s">
        <v>494</v>
      </c>
      <c r="L142" s="193" t="s">
        <v>495</v>
      </c>
      <c r="M142" s="191" t="s">
        <v>496</v>
      </c>
      <c r="N142" s="191"/>
      <c r="O142" s="191"/>
      <c r="P142" s="191">
        <v>1</v>
      </c>
      <c r="Q142" s="191"/>
      <c r="R142" s="191"/>
      <c r="S142" s="191"/>
      <c r="T142" s="191"/>
      <c r="U142" s="191"/>
      <c r="V142" s="191">
        <f t="shared" si="58"/>
        <v>1</v>
      </c>
      <c r="W142" s="191"/>
      <c r="X142" s="191">
        <v>4</v>
      </c>
      <c r="Y142" s="191"/>
      <c r="Z142" s="191"/>
      <c r="AA142" s="191"/>
      <c r="AB142" s="191"/>
      <c r="AC142" s="191"/>
      <c r="AD142" s="191"/>
      <c r="AE142" s="191"/>
      <c r="AF142" s="191">
        <f t="shared" si="60"/>
        <v>4</v>
      </c>
      <c r="AG142" s="191">
        <f t="shared" si="61"/>
        <v>4</v>
      </c>
      <c r="AH142" s="191">
        <f t="shared" si="62"/>
        <v>0</v>
      </c>
      <c r="AI142" s="191">
        <f t="shared" si="63"/>
        <v>-1</v>
      </c>
      <c r="AJ142" s="191">
        <f t="shared" si="64"/>
        <v>0</v>
      </c>
      <c r="AK142" s="191">
        <f t="shared" si="65"/>
        <v>0</v>
      </c>
      <c r="AL142" s="191">
        <f t="shared" si="66"/>
        <v>0</v>
      </c>
      <c r="AM142" s="191">
        <f t="shared" si="67"/>
        <v>0</v>
      </c>
      <c r="AN142" s="191">
        <f t="shared" si="68"/>
        <v>0</v>
      </c>
      <c r="AO142" s="194">
        <f t="shared" si="69"/>
        <v>3</v>
      </c>
      <c r="AP142" s="165">
        <v>0</v>
      </c>
      <c r="AQ142" s="165">
        <v>0</v>
      </c>
      <c r="AR142" s="179">
        <f>$AO$142/4</f>
        <v>0.75</v>
      </c>
      <c r="AS142" s="179">
        <f t="shared" ref="AS142:AU142" si="94">$AO$142/4</f>
        <v>0.75</v>
      </c>
      <c r="AT142" s="179">
        <f t="shared" si="94"/>
        <v>0.75</v>
      </c>
      <c r="AU142" s="180">
        <f t="shared" si="94"/>
        <v>0.75</v>
      </c>
      <c r="AV142" s="178">
        <v>514558</v>
      </c>
      <c r="AW142" s="178">
        <v>171264</v>
      </c>
      <c r="AX142" s="200" t="s">
        <v>87</v>
      </c>
    </row>
    <row r="143" spans="1:50" ht="15" customHeight="1" x14ac:dyDescent="0.25">
      <c r="A143" s="191" t="s">
        <v>497</v>
      </c>
      <c r="B143" s="191" t="s">
        <v>38</v>
      </c>
      <c r="C143" s="191"/>
      <c r="D143" s="157">
        <v>43214</v>
      </c>
      <c r="E143" s="157">
        <v>44310</v>
      </c>
      <c r="F143" s="157">
        <v>43496</v>
      </c>
      <c r="G143" s="157">
        <v>43565</v>
      </c>
      <c r="H143" s="156" t="s">
        <v>1129</v>
      </c>
      <c r="I143" s="115" t="s">
        <v>1203</v>
      </c>
      <c r="J143" s="115"/>
      <c r="K143" s="191" t="s">
        <v>498</v>
      </c>
      <c r="L143" s="193" t="s">
        <v>499</v>
      </c>
      <c r="M143" s="191" t="s">
        <v>500</v>
      </c>
      <c r="N143" s="191">
        <v>1</v>
      </c>
      <c r="O143" s="191"/>
      <c r="P143" s="191"/>
      <c r="Q143" s="191"/>
      <c r="R143" s="191">
        <v>1</v>
      </c>
      <c r="S143" s="191"/>
      <c r="T143" s="191"/>
      <c r="U143" s="191"/>
      <c r="V143" s="191">
        <f t="shared" si="58"/>
        <v>2</v>
      </c>
      <c r="W143" s="191"/>
      <c r="X143" s="191">
        <v>1</v>
      </c>
      <c r="Y143" s="191">
        <v>2</v>
      </c>
      <c r="Z143" s="191"/>
      <c r="AA143" s="191"/>
      <c r="AB143" s="191"/>
      <c r="AC143" s="191"/>
      <c r="AD143" s="191"/>
      <c r="AE143" s="191"/>
      <c r="AF143" s="191">
        <f t="shared" si="60"/>
        <v>3</v>
      </c>
      <c r="AG143" s="191">
        <f t="shared" si="61"/>
        <v>0</v>
      </c>
      <c r="AH143" s="191">
        <f t="shared" si="62"/>
        <v>2</v>
      </c>
      <c r="AI143" s="191">
        <f t="shared" si="63"/>
        <v>0</v>
      </c>
      <c r="AJ143" s="191">
        <f t="shared" si="64"/>
        <v>0</v>
      </c>
      <c r="AK143" s="191">
        <f t="shared" si="65"/>
        <v>-1</v>
      </c>
      <c r="AL143" s="191">
        <f t="shared" si="66"/>
        <v>0</v>
      </c>
      <c r="AM143" s="191">
        <f t="shared" si="67"/>
        <v>0</v>
      </c>
      <c r="AN143" s="191">
        <f t="shared" si="68"/>
        <v>0</v>
      </c>
      <c r="AO143" s="194">
        <f t="shared" si="69"/>
        <v>1</v>
      </c>
      <c r="AP143" s="165">
        <f>AO143</f>
        <v>1</v>
      </c>
      <c r="AQ143" s="165">
        <v>0</v>
      </c>
      <c r="AR143" s="140">
        <v>0</v>
      </c>
      <c r="AS143" s="140">
        <v>0</v>
      </c>
      <c r="AT143" s="140">
        <v>0</v>
      </c>
      <c r="AU143" s="164">
        <v>0</v>
      </c>
      <c r="AV143" s="178">
        <v>518267</v>
      </c>
      <c r="AW143" s="178">
        <v>175282</v>
      </c>
      <c r="AX143" s="200" t="s">
        <v>95</v>
      </c>
    </row>
    <row r="144" spans="1:50" ht="15" customHeight="1" x14ac:dyDescent="0.25">
      <c r="A144" s="191" t="s">
        <v>501</v>
      </c>
      <c r="B144" s="191" t="s">
        <v>38</v>
      </c>
      <c r="C144" s="191" t="s">
        <v>1234</v>
      </c>
      <c r="D144" s="157">
        <v>43005</v>
      </c>
      <c r="E144" s="157">
        <v>44354</v>
      </c>
      <c r="F144" s="170"/>
      <c r="G144" s="170"/>
      <c r="H144" s="161" t="s">
        <v>1130</v>
      </c>
      <c r="I144" s="115" t="s">
        <v>1203</v>
      </c>
      <c r="J144" s="115"/>
      <c r="K144" s="191" t="s">
        <v>502</v>
      </c>
      <c r="L144" s="181" t="s">
        <v>1133</v>
      </c>
      <c r="M144" s="191" t="s">
        <v>503</v>
      </c>
      <c r="N144" s="191"/>
      <c r="O144" s="191"/>
      <c r="P144" s="191"/>
      <c r="Q144" s="191"/>
      <c r="R144" s="191"/>
      <c r="S144" s="191"/>
      <c r="T144" s="191"/>
      <c r="U144" s="191"/>
      <c r="V144" s="191">
        <f t="shared" si="58"/>
        <v>0</v>
      </c>
      <c r="W144" s="191"/>
      <c r="X144" s="191">
        <v>1</v>
      </c>
      <c r="Y144" s="191"/>
      <c r="Z144" s="191"/>
      <c r="AA144" s="191"/>
      <c r="AB144" s="191"/>
      <c r="AC144" s="191"/>
      <c r="AD144" s="191"/>
      <c r="AE144" s="191">
        <v>0</v>
      </c>
      <c r="AF144" s="191">
        <f t="shared" si="60"/>
        <v>1</v>
      </c>
      <c r="AG144" s="191">
        <f t="shared" si="61"/>
        <v>1</v>
      </c>
      <c r="AH144" s="191">
        <f t="shared" si="62"/>
        <v>0</v>
      </c>
      <c r="AI144" s="191">
        <f t="shared" si="63"/>
        <v>0</v>
      </c>
      <c r="AJ144" s="191">
        <f t="shared" si="64"/>
        <v>0</v>
      </c>
      <c r="AK144" s="191">
        <f t="shared" si="65"/>
        <v>0</v>
      </c>
      <c r="AL144" s="191">
        <f t="shared" si="66"/>
        <v>0</v>
      </c>
      <c r="AM144" s="191">
        <f t="shared" si="67"/>
        <v>0</v>
      </c>
      <c r="AN144" s="191">
        <f t="shared" si="68"/>
        <v>0</v>
      </c>
      <c r="AO144" s="194">
        <f t="shared" si="69"/>
        <v>1</v>
      </c>
      <c r="AP144" s="165">
        <v>0</v>
      </c>
      <c r="AQ144" s="165">
        <f>$AO$144/2</f>
        <v>0.5</v>
      </c>
      <c r="AR144" s="140">
        <f>$AO$144/2</f>
        <v>0.5</v>
      </c>
      <c r="AS144" s="140">
        <v>0</v>
      </c>
      <c r="AT144" s="140">
        <v>0</v>
      </c>
      <c r="AU144" s="164">
        <v>0</v>
      </c>
      <c r="AV144" s="178">
        <v>516215</v>
      </c>
      <c r="AW144" s="178">
        <v>171077</v>
      </c>
      <c r="AX144" s="200" t="s">
        <v>31</v>
      </c>
    </row>
    <row r="145" spans="1:50" ht="15" customHeight="1" x14ac:dyDescent="0.25">
      <c r="A145" s="191" t="s">
        <v>504</v>
      </c>
      <c r="B145" s="191" t="s">
        <v>38</v>
      </c>
      <c r="C145" s="191" t="s">
        <v>1234</v>
      </c>
      <c r="D145" s="157">
        <v>43005</v>
      </c>
      <c r="E145" s="157">
        <v>44354</v>
      </c>
      <c r="F145" s="170"/>
      <c r="G145" s="170"/>
      <c r="H145" s="161" t="s">
        <v>1130</v>
      </c>
      <c r="I145" s="115" t="s">
        <v>1203</v>
      </c>
      <c r="J145" s="115"/>
      <c r="K145" s="191" t="s">
        <v>505</v>
      </c>
      <c r="L145" s="181" t="s">
        <v>506</v>
      </c>
      <c r="M145" s="191" t="s">
        <v>503</v>
      </c>
      <c r="N145" s="191"/>
      <c r="O145" s="191"/>
      <c r="P145" s="191"/>
      <c r="Q145" s="191"/>
      <c r="R145" s="191"/>
      <c r="S145" s="191"/>
      <c r="T145" s="191"/>
      <c r="U145" s="191"/>
      <c r="V145" s="191">
        <f t="shared" si="58"/>
        <v>0</v>
      </c>
      <c r="W145" s="191"/>
      <c r="X145" s="191">
        <v>2</v>
      </c>
      <c r="Y145" s="191"/>
      <c r="Z145" s="191"/>
      <c r="AA145" s="191"/>
      <c r="AB145" s="191"/>
      <c r="AC145" s="191"/>
      <c r="AD145" s="191"/>
      <c r="AE145" s="191">
        <v>0</v>
      </c>
      <c r="AF145" s="191">
        <f t="shared" si="60"/>
        <v>2</v>
      </c>
      <c r="AG145" s="191">
        <f t="shared" si="61"/>
        <v>2</v>
      </c>
      <c r="AH145" s="191">
        <f t="shared" si="62"/>
        <v>0</v>
      </c>
      <c r="AI145" s="191">
        <f t="shared" si="63"/>
        <v>0</v>
      </c>
      <c r="AJ145" s="191">
        <f t="shared" si="64"/>
        <v>0</v>
      </c>
      <c r="AK145" s="191">
        <f t="shared" si="65"/>
        <v>0</v>
      </c>
      <c r="AL145" s="191">
        <f t="shared" si="66"/>
        <v>0</v>
      </c>
      <c r="AM145" s="191">
        <f t="shared" si="67"/>
        <v>0</v>
      </c>
      <c r="AN145" s="191">
        <f t="shared" si="68"/>
        <v>0</v>
      </c>
      <c r="AO145" s="194">
        <f t="shared" si="69"/>
        <v>2</v>
      </c>
      <c r="AP145" s="165">
        <v>0</v>
      </c>
      <c r="AQ145" s="165">
        <f>$AO$145/4</f>
        <v>0.5</v>
      </c>
      <c r="AR145" s="140">
        <f>$AO$145/4</f>
        <v>0.5</v>
      </c>
      <c r="AS145" s="140">
        <v>0</v>
      </c>
      <c r="AT145" s="140">
        <v>0</v>
      </c>
      <c r="AU145" s="164">
        <v>0</v>
      </c>
      <c r="AV145" s="178">
        <v>516224</v>
      </c>
      <c r="AW145" s="178">
        <v>171078</v>
      </c>
      <c r="AX145" s="200" t="s">
        <v>31</v>
      </c>
    </row>
    <row r="146" spans="1:50" ht="15" customHeight="1" x14ac:dyDescent="0.25">
      <c r="A146" s="191" t="s">
        <v>507</v>
      </c>
      <c r="B146" s="191" t="s">
        <v>20</v>
      </c>
      <c r="C146" s="191"/>
      <c r="D146" s="157">
        <v>43403</v>
      </c>
      <c r="E146" s="157">
        <v>44499</v>
      </c>
      <c r="F146" s="170"/>
      <c r="G146" s="170"/>
      <c r="H146" s="161" t="s">
        <v>1130</v>
      </c>
      <c r="I146" s="115" t="s">
        <v>1203</v>
      </c>
      <c r="J146" s="115"/>
      <c r="K146" s="191" t="s">
        <v>508</v>
      </c>
      <c r="L146" s="181" t="s">
        <v>509</v>
      </c>
      <c r="M146" s="191" t="s">
        <v>510</v>
      </c>
      <c r="N146" s="191"/>
      <c r="O146" s="191"/>
      <c r="P146" s="191"/>
      <c r="Q146" s="191"/>
      <c r="R146" s="191"/>
      <c r="S146" s="191"/>
      <c r="T146" s="191"/>
      <c r="U146" s="191"/>
      <c r="V146" s="191">
        <f t="shared" si="58"/>
        <v>0</v>
      </c>
      <c r="W146" s="191"/>
      <c r="X146" s="191"/>
      <c r="Y146" s="191"/>
      <c r="Z146" s="191">
        <v>2</v>
      </c>
      <c r="AA146" s="191"/>
      <c r="AB146" s="191"/>
      <c r="AC146" s="191"/>
      <c r="AD146" s="191"/>
      <c r="AE146" s="191"/>
      <c r="AF146" s="191">
        <f t="shared" si="60"/>
        <v>2</v>
      </c>
      <c r="AG146" s="191">
        <f t="shared" si="61"/>
        <v>0</v>
      </c>
      <c r="AH146" s="191">
        <f t="shared" si="62"/>
        <v>0</v>
      </c>
      <c r="AI146" s="191">
        <f t="shared" si="63"/>
        <v>2</v>
      </c>
      <c r="AJ146" s="191">
        <f t="shared" si="64"/>
        <v>0</v>
      </c>
      <c r="AK146" s="191">
        <f t="shared" si="65"/>
        <v>0</v>
      </c>
      <c r="AL146" s="191">
        <f t="shared" si="66"/>
        <v>0</v>
      </c>
      <c r="AM146" s="191">
        <f t="shared" si="67"/>
        <v>0</v>
      </c>
      <c r="AN146" s="191">
        <f t="shared" si="68"/>
        <v>0</v>
      </c>
      <c r="AO146" s="194">
        <f t="shared" si="69"/>
        <v>2</v>
      </c>
      <c r="AP146" s="165">
        <v>0</v>
      </c>
      <c r="AQ146" s="165">
        <v>0</v>
      </c>
      <c r="AR146" s="140">
        <f>$AO$146/4</f>
        <v>0.5</v>
      </c>
      <c r="AS146" s="140">
        <f t="shared" ref="AS146:AU146" si="95">$AO$146/4</f>
        <v>0.5</v>
      </c>
      <c r="AT146" s="140">
        <f t="shared" si="95"/>
        <v>0.5</v>
      </c>
      <c r="AU146" s="164">
        <f t="shared" si="95"/>
        <v>0.5</v>
      </c>
      <c r="AV146" s="178">
        <v>516182</v>
      </c>
      <c r="AW146" s="178">
        <v>173653</v>
      </c>
      <c r="AX146" s="200" t="s">
        <v>94</v>
      </c>
    </row>
    <row r="147" spans="1:50" ht="15" customHeight="1" x14ac:dyDescent="0.25">
      <c r="A147" s="191" t="s">
        <v>511</v>
      </c>
      <c r="B147" s="191" t="s">
        <v>20</v>
      </c>
      <c r="C147" s="191"/>
      <c r="D147" s="157">
        <v>43174</v>
      </c>
      <c r="E147" s="157">
        <v>44270</v>
      </c>
      <c r="F147" s="160">
        <v>43955</v>
      </c>
      <c r="G147" s="170"/>
      <c r="H147" s="161" t="s">
        <v>1130</v>
      </c>
      <c r="I147" s="115" t="s">
        <v>1203</v>
      </c>
      <c r="J147" s="115"/>
      <c r="K147" s="191" t="s">
        <v>512</v>
      </c>
      <c r="L147" s="181" t="s">
        <v>513</v>
      </c>
      <c r="M147" s="191" t="s">
        <v>514</v>
      </c>
      <c r="N147" s="191"/>
      <c r="O147" s="191"/>
      <c r="P147" s="191"/>
      <c r="Q147" s="191"/>
      <c r="R147" s="191"/>
      <c r="S147" s="191"/>
      <c r="T147" s="191"/>
      <c r="U147" s="191"/>
      <c r="V147" s="191">
        <f t="shared" si="58"/>
        <v>0</v>
      </c>
      <c r="W147" s="191"/>
      <c r="X147" s="191"/>
      <c r="Y147" s="191"/>
      <c r="Z147" s="191"/>
      <c r="AA147" s="191">
        <v>1</v>
      </c>
      <c r="AB147" s="191"/>
      <c r="AC147" s="191"/>
      <c r="AD147" s="191"/>
      <c r="AE147" s="191"/>
      <c r="AF147" s="191">
        <f t="shared" si="60"/>
        <v>1</v>
      </c>
      <c r="AG147" s="191">
        <f t="shared" si="61"/>
        <v>0</v>
      </c>
      <c r="AH147" s="191">
        <f t="shared" si="62"/>
        <v>0</v>
      </c>
      <c r="AI147" s="191">
        <f t="shared" si="63"/>
        <v>0</v>
      </c>
      <c r="AJ147" s="191">
        <f t="shared" si="64"/>
        <v>1</v>
      </c>
      <c r="AK147" s="191">
        <f t="shared" si="65"/>
        <v>0</v>
      </c>
      <c r="AL147" s="191">
        <f t="shared" si="66"/>
        <v>0</v>
      </c>
      <c r="AM147" s="191">
        <f t="shared" si="67"/>
        <v>0</v>
      </c>
      <c r="AN147" s="191">
        <f t="shared" si="68"/>
        <v>0</v>
      </c>
      <c r="AO147" s="194">
        <f t="shared" si="69"/>
        <v>1</v>
      </c>
      <c r="AP147" s="165">
        <v>0</v>
      </c>
      <c r="AQ147" s="165">
        <f>AO147</f>
        <v>1</v>
      </c>
      <c r="AR147" s="140">
        <v>0</v>
      </c>
      <c r="AS147" s="140">
        <v>0</v>
      </c>
      <c r="AT147" s="140">
        <v>0</v>
      </c>
      <c r="AU147" s="164">
        <v>0</v>
      </c>
      <c r="AV147" s="178">
        <v>516426</v>
      </c>
      <c r="AW147" s="178">
        <v>173349</v>
      </c>
      <c r="AX147" s="200" t="s">
        <v>94</v>
      </c>
    </row>
    <row r="148" spans="1:50" ht="15" customHeight="1" x14ac:dyDescent="0.25">
      <c r="A148" s="191" t="s">
        <v>515</v>
      </c>
      <c r="B148" s="191" t="s">
        <v>20</v>
      </c>
      <c r="C148" s="191"/>
      <c r="D148" s="157">
        <v>43389</v>
      </c>
      <c r="E148" s="157">
        <v>44485</v>
      </c>
      <c r="F148" s="157">
        <v>43501</v>
      </c>
      <c r="G148" s="160">
        <v>43921</v>
      </c>
      <c r="H148" s="156" t="s">
        <v>1129</v>
      </c>
      <c r="I148" s="115" t="s">
        <v>1203</v>
      </c>
      <c r="J148" s="115"/>
      <c r="K148" s="191" t="s">
        <v>516</v>
      </c>
      <c r="L148" s="181" t="s">
        <v>1390</v>
      </c>
      <c r="M148" s="191" t="s">
        <v>517</v>
      </c>
      <c r="N148" s="191"/>
      <c r="O148" s="191"/>
      <c r="P148" s="191"/>
      <c r="Q148" s="191"/>
      <c r="R148" s="191"/>
      <c r="S148" s="191"/>
      <c r="T148" s="191"/>
      <c r="U148" s="191"/>
      <c r="V148" s="191">
        <f t="shared" si="58"/>
        <v>0</v>
      </c>
      <c r="W148" s="191"/>
      <c r="X148" s="191"/>
      <c r="Y148" s="191"/>
      <c r="Z148" s="191">
        <v>1</v>
      </c>
      <c r="AA148" s="191"/>
      <c r="AB148" s="191"/>
      <c r="AC148" s="191"/>
      <c r="AD148" s="191"/>
      <c r="AE148" s="191"/>
      <c r="AF148" s="191">
        <f t="shared" si="60"/>
        <v>1</v>
      </c>
      <c r="AG148" s="191">
        <f t="shared" si="61"/>
        <v>0</v>
      </c>
      <c r="AH148" s="191">
        <f t="shared" si="62"/>
        <v>0</v>
      </c>
      <c r="AI148" s="191">
        <f t="shared" si="63"/>
        <v>1</v>
      </c>
      <c r="AJ148" s="191">
        <f t="shared" si="64"/>
        <v>0</v>
      </c>
      <c r="AK148" s="191">
        <f t="shared" si="65"/>
        <v>0</v>
      </c>
      <c r="AL148" s="191">
        <f t="shared" si="66"/>
        <v>0</v>
      </c>
      <c r="AM148" s="191">
        <f t="shared" si="67"/>
        <v>0</v>
      </c>
      <c r="AN148" s="191">
        <f t="shared" si="68"/>
        <v>0</v>
      </c>
      <c r="AO148" s="194">
        <f t="shared" si="69"/>
        <v>1</v>
      </c>
      <c r="AP148" s="165">
        <f>AO148</f>
        <v>1</v>
      </c>
      <c r="AQ148" s="165">
        <v>0</v>
      </c>
      <c r="AR148" s="140">
        <v>0</v>
      </c>
      <c r="AS148" s="140">
        <v>0</v>
      </c>
      <c r="AT148" s="140">
        <v>0</v>
      </c>
      <c r="AU148" s="164">
        <v>0</v>
      </c>
      <c r="AV148" s="178">
        <v>517531</v>
      </c>
      <c r="AW148" s="178">
        <v>174067</v>
      </c>
      <c r="AX148" s="200" t="s">
        <v>94</v>
      </c>
    </row>
    <row r="149" spans="1:50" ht="15" customHeight="1" x14ac:dyDescent="0.25">
      <c r="A149" s="191" t="s">
        <v>518</v>
      </c>
      <c r="B149" s="191" t="s">
        <v>20</v>
      </c>
      <c r="C149" s="191"/>
      <c r="D149" s="157">
        <v>43115</v>
      </c>
      <c r="E149" s="157">
        <v>44211</v>
      </c>
      <c r="F149" s="170"/>
      <c r="G149" s="170"/>
      <c r="H149" s="161" t="s">
        <v>1130</v>
      </c>
      <c r="I149" s="115" t="s">
        <v>1203</v>
      </c>
      <c r="J149" s="115"/>
      <c r="K149" s="191" t="s">
        <v>519</v>
      </c>
      <c r="L149" s="181" t="s">
        <v>520</v>
      </c>
      <c r="M149" s="191" t="s">
        <v>392</v>
      </c>
      <c r="N149" s="191"/>
      <c r="O149" s="191"/>
      <c r="P149" s="191">
        <v>1</v>
      </c>
      <c r="Q149" s="191"/>
      <c r="R149" s="191"/>
      <c r="S149" s="191"/>
      <c r="T149" s="191"/>
      <c r="U149" s="191"/>
      <c r="V149" s="191">
        <f t="shared" si="58"/>
        <v>1</v>
      </c>
      <c r="W149" s="191"/>
      <c r="X149" s="191"/>
      <c r="Y149" s="191"/>
      <c r="Z149" s="191"/>
      <c r="AA149" s="191"/>
      <c r="AB149" s="191">
        <v>1</v>
      </c>
      <c r="AC149" s="191"/>
      <c r="AD149" s="191"/>
      <c r="AE149" s="191"/>
      <c r="AF149" s="191">
        <f t="shared" si="60"/>
        <v>1</v>
      </c>
      <c r="AG149" s="191">
        <f t="shared" si="61"/>
        <v>0</v>
      </c>
      <c r="AH149" s="191">
        <f t="shared" si="62"/>
        <v>0</v>
      </c>
      <c r="AI149" s="191">
        <f t="shared" si="63"/>
        <v>-1</v>
      </c>
      <c r="AJ149" s="191">
        <f t="shared" si="64"/>
        <v>0</v>
      </c>
      <c r="AK149" s="191">
        <f t="shared" si="65"/>
        <v>1</v>
      </c>
      <c r="AL149" s="191">
        <f t="shared" si="66"/>
        <v>0</v>
      </c>
      <c r="AM149" s="191">
        <f t="shared" si="67"/>
        <v>0</v>
      </c>
      <c r="AN149" s="191">
        <f t="shared" si="68"/>
        <v>0</v>
      </c>
      <c r="AO149" s="194">
        <f t="shared" si="69"/>
        <v>0</v>
      </c>
      <c r="AP149" s="165">
        <v>0</v>
      </c>
      <c r="AQ149" s="165">
        <v>0</v>
      </c>
      <c r="AR149" s="140">
        <v>0</v>
      </c>
      <c r="AS149" s="140">
        <v>0</v>
      </c>
      <c r="AT149" s="140">
        <v>0</v>
      </c>
      <c r="AU149" s="164">
        <v>0</v>
      </c>
      <c r="AV149" s="178">
        <v>522475</v>
      </c>
      <c r="AW149" s="178">
        <v>177141</v>
      </c>
      <c r="AX149" s="200" t="s">
        <v>27</v>
      </c>
    </row>
    <row r="150" spans="1:50" ht="15" customHeight="1" x14ac:dyDescent="0.25">
      <c r="A150" s="191" t="s">
        <v>521</v>
      </c>
      <c r="B150" s="191" t="s">
        <v>20</v>
      </c>
      <c r="C150" s="191"/>
      <c r="D150" s="157">
        <v>43306</v>
      </c>
      <c r="E150" s="157">
        <v>44402</v>
      </c>
      <c r="F150" s="157">
        <v>43405</v>
      </c>
      <c r="G150" s="160">
        <v>43801</v>
      </c>
      <c r="H150" s="156" t="s">
        <v>1129</v>
      </c>
      <c r="I150" s="115" t="s">
        <v>1203</v>
      </c>
      <c r="J150" s="115"/>
      <c r="K150" s="191" t="s">
        <v>522</v>
      </c>
      <c r="L150" s="181" t="s">
        <v>523</v>
      </c>
      <c r="M150" s="191" t="s">
        <v>524</v>
      </c>
      <c r="N150" s="191"/>
      <c r="O150" s="191"/>
      <c r="P150" s="191"/>
      <c r="Q150" s="191"/>
      <c r="R150" s="191"/>
      <c r="S150" s="191"/>
      <c r="T150" s="191"/>
      <c r="U150" s="191"/>
      <c r="V150" s="191">
        <f t="shared" si="58"/>
        <v>0</v>
      </c>
      <c r="W150" s="191"/>
      <c r="X150" s="191"/>
      <c r="Y150" s="191"/>
      <c r="Z150" s="191"/>
      <c r="AA150" s="191">
        <v>2</v>
      </c>
      <c r="AB150" s="191"/>
      <c r="AC150" s="191"/>
      <c r="AD150" s="191"/>
      <c r="AE150" s="191"/>
      <c r="AF150" s="191">
        <f t="shared" si="60"/>
        <v>2</v>
      </c>
      <c r="AG150" s="191">
        <f t="shared" si="61"/>
        <v>0</v>
      </c>
      <c r="AH150" s="191">
        <f t="shared" si="62"/>
        <v>0</v>
      </c>
      <c r="AI150" s="191">
        <f t="shared" si="63"/>
        <v>0</v>
      </c>
      <c r="AJ150" s="191">
        <f t="shared" si="64"/>
        <v>2</v>
      </c>
      <c r="AK150" s="191">
        <f t="shared" si="65"/>
        <v>0</v>
      </c>
      <c r="AL150" s="191">
        <f t="shared" si="66"/>
        <v>0</v>
      </c>
      <c r="AM150" s="191">
        <f t="shared" si="67"/>
        <v>0</v>
      </c>
      <c r="AN150" s="191">
        <f t="shared" si="68"/>
        <v>0</v>
      </c>
      <c r="AO150" s="194">
        <f t="shared" si="69"/>
        <v>2</v>
      </c>
      <c r="AP150" s="165">
        <f>AO150</f>
        <v>2</v>
      </c>
      <c r="AQ150" s="165">
        <v>0</v>
      </c>
      <c r="AR150" s="140">
        <v>0</v>
      </c>
      <c r="AS150" s="140">
        <v>0</v>
      </c>
      <c r="AT150" s="140">
        <v>0</v>
      </c>
      <c r="AU150" s="164">
        <v>0</v>
      </c>
      <c r="AV150" s="178">
        <v>521397</v>
      </c>
      <c r="AW150" s="178">
        <v>175828</v>
      </c>
      <c r="AX150" s="200" t="s">
        <v>86</v>
      </c>
    </row>
    <row r="151" spans="1:50" ht="15" customHeight="1" x14ac:dyDescent="0.25">
      <c r="A151" s="191" t="s">
        <v>525</v>
      </c>
      <c r="B151" s="191" t="s">
        <v>38</v>
      </c>
      <c r="C151" s="191" t="s">
        <v>1234</v>
      </c>
      <c r="D151" s="157">
        <v>43042</v>
      </c>
      <c r="E151" s="157">
        <v>44138</v>
      </c>
      <c r="F151" s="170"/>
      <c r="G151" s="170"/>
      <c r="H151" s="161" t="s">
        <v>1130</v>
      </c>
      <c r="I151" s="115" t="s">
        <v>1203</v>
      </c>
      <c r="J151" s="115"/>
      <c r="K151" s="191" t="s">
        <v>526</v>
      </c>
      <c r="L151" s="181" t="s">
        <v>527</v>
      </c>
      <c r="M151" s="191" t="s">
        <v>148</v>
      </c>
      <c r="N151" s="191"/>
      <c r="O151" s="191"/>
      <c r="P151" s="191"/>
      <c r="Q151" s="191"/>
      <c r="R151" s="191"/>
      <c r="S151" s="191"/>
      <c r="T151" s="191"/>
      <c r="U151" s="191"/>
      <c r="V151" s="191">
        <f t="shared" si="58"/>
        <v>0</v>
      </c>
      <c r="W151" s="191"/>
      <c r="X151" s="191">
        <v>1</v>
      </c>
      <c r="Y151" s="191"/>
      <c r="Z151" s="191"/>
      <c r="AA151" s="191"/>
      <c r="AB151" s="191"/>
      <c r="AC151" s="191"/>
      <c r="AD151" s="191"/>
      <c r="AE151" s="191"/>
      <c r="AF151" s="191">
        <f t="shared" si="60"/>
        <v>1</v>
      </c>
      <c r="AG151" s="191">
        <f t="shared" si="61"/>
        <v>1</v>
      </c>
      <c r="AH151" s="191">
        <f t="shared" si="62"/>
        <v>0</v>
      </c>
      <c r="AI151" s="191">
        <f t="shared" si="63"/>
        <v>0</v>
      </c>
      <c r="AJ151" s="191">
        <f t="shared" si="64"/>
        <v>0</v>
      </c>
      <c r="AK151" s="191">
        <f t="shared" si="65"/>
        <v>0</v>
      </c>
      <c r="AL151" s="191">
        <f t="shared" si="66"/>
        <v>0</v>
      </c>
      <c r="AM151" s="191">
        <f t="shared" si="67"/>
        <v>0</v>
      </c>
      <c r="AN151" s="191">
        <f t="shared" si="68"/>
        <v>0</v>
      </c>
      <c r="AO151" s="194">
        <f t="shared" si="69"/>
        <v>1</v>
      </c>
      <c r="AP151" s="165">
        <v>0</v>
      </c>
      <c r="AQ151" s="165">
        <v>0</v>
      </c>
      <c r="AR151" s="179">
        <f>$AO$151/4</f>
        <v>0.25</v>
      </c>
      <c r="AS151" s="179">
        <f t="shared" ref="AS151:AU151" si="96">$AO$151/4</f>
        <v>0.25</v>
      </c>
      <c r="AT151" s="179">
        <f t="shared" si="96"/>
        <v>0.25</v>
      </c>
      <c r="AU151" s="180">
        <f t="shared" si="96"/>
        <v>0.25</v>
      </c>
      <c r="AV151" s="178">
        <v>516208</v>
      </c>
      <c r="AW151" s="178">
        <v>171077</v>
      </c>
      <c r="AX151" s="200" t="s">
        <v>31</v>
      </c>
    </row>
    <row r="152" spans="1:50" ht="15" customHeight="1" x14ac:dyDescent="0.25">
      <c r="A152" s="191" t="s">
        <v>528</v>
      </c>
      <c r="B152" s="191" t="s">
        <v>38</v>
      </c>
      <c r="C152" s="191"/>
      <c r="D152" s="157">
        <v>43132</v>
      </c>
      <c r="E152" s="157">
        <v>44229</v>
      </c>
      <c r="F152" s="170"/>
      <c r="G152" s="170"/>
      <c r="H152" s="161" t="s">
        <v>1130</v>
      </c>
      <c r="I152" s="115" t="s">
        <v>1203</v>
      </c>
      <c r="J152" s="115"/>
      <c r="K152" s="191" t="s">
        <v>529</v>
      </c>
      <c r="L152" s="181" t="s">
        <v>530</v>
      </c>
      <c r="M152" s="191" t="s">
        <v>531</v>
      </c>
      <c r="N152" s="191">
        <v>1</v>
      </c>
      <c r="O152" s="191"/>
      <c r="P152" s="191"/>
      <c r="Q152" s="191"/>
      <c r="R152" s="191"/>
      <c r="S152" s="191"/>
      <c r="T152" s="191"/>
      <c r="U152" s="191"/>
      <c r="V152" s="191">
        <f t="shared" si="58"/>
        <v>1</v>
      </c>
      <c r="W152" s="191"/>
      <c r="X152" s="191"/>
      <c r="Y152" s="191"/>
      <c r="Z152" s="191"/>
      <c r="AA152" s="191"/>
      <c r="AB152" s="191"/>
      <c r="AC152" s="191"/>
      <c r="AD152" s="191"/>
      <c r="AE152" s="191"/>
      <c r="AF152" s="191">
        <f t="shared" si="60"/>
        <v>0</v>
      </c>
      <c r="AG152" s="191">
        <f t="shared" si="61"/>
        <v>-1</v>
      </c>
      <c r="AH152" s="191">
        <f t="shared" si="62"/>
        <v>0</v>
      </c>
      <c r="AI152" s="191">
        <f t="shared" si="63"/>
        <v>0</v>
      </c>
      <c r="AJ152" s="191">
        <f t="shared" si="64"/>
        <v>0</v>
      </c>
      <c r="AK152" s="191">
        <f t="shared" si="65"/>
        <v>0</v>
      </c>
      <c r="AL152" s="191">
        <f t="shared" si="66"/>
        <v>0</v>
      </c>
      <c r="AM152" s="191">
        <f t="shared" si="67"/>
        <v>0</v>
      </c>
      <c r="AN152" s="191">
        <f t="shared" si="68"/>
        <v>0</v>
      </c>
      <c r="AO152" s="194">
        <f t="shared" si="69"/>
        <v>-1</v>
      </c>
      <c r="AP152" s="165">
        <v>0</v>
      </c>
      <c r="AQ152" s="165">
        <v>0</v>
      </c>
      <c r="AR152" s="179">
        <f>$AO$152/4</f>
        <v>-0.25</v>
      </c>
      <c r="AS152" s="179">
        <f t="shared" ref="AS152:AU152" si="97">$AO$152/4</f>
        <v>-0.25</v>
      </c>
      <c r="AT152" s="179">
        <f t="shared" si="97"/>
        <v>-0.25</v>
      </c>
      <c r="AU152" s="180">
        <f t="shared" si="97"/>
        <v>-0.25</v>
      </c>
      <c r="AV152" s="178">
        <v>515091</v>
      </c>
      <c r="AW152" s="178">
        <v>171518</v>
      </c>
      <c r="AX152" s="200" t="s">
        <v>87</v>
      </c>
    </row>
    <row r="153" spans="1:50" ht="15" customHeight="1" x14ac:dyDescent="0.25">
      <c r="A153" s="191" t="s">
        <v>532</v>
      </c>
      <c r="B153" s="191" t="s">
        <v>20</v>
      </c>
      <c r="C153" s="191"/>
      <c r="D153" s="157">
        <v>43307</v>
      </c>
      <c r="E153" s="157">
        <v>44403</v>
      </c>
      <c r="F153" s="170"/>
      <c r="G153" s="170"/>
      <c r="H153" s="161" t="s">
        <v>1130</v>
      </c>
      <c r="I153" s="115" t="s">
        <v>1203</v>
      </c>
      <c r="J153" s="115"/>
      <c r="K153" s="191" t="s">
        <v>533</v>
      </c>
      <c r="L153" s="181" t="s">
        <v>534</v>
      </c>
      <c r="M153" s="191" t="s">
        <v>535</v>
      </c>
      <c r="N153" s="191"/>
      <c r="O153" s="191"/>
      <c r="P153" s="191"/>
      <c r="Q153" s="191"/>
      <c r="R153" s="191"/>
      <c r="S153" s="191"/>
      <c r="T153" s="191"/>
      <c r="U153" s="191"/>
      <c r="V153" s="191">
        <f t="shared" si="58"/>
        <v>0</v>
      </c>
      <c r="W153" s="191"/>
      <c r="X153" s="191"/>
      <c r="Y153" s="191">
        <v>1</v>
      </c>
      <c r="Z153" s="191">
        <v>1</v>
      </c>
      <c r="AA153" s="191"/>
      <c r="AB153" s="191"/>
      <c r="AC153" s="191"/>
      <c r="AD153" s="191"/>
      <c r="AE153" s="191"/>
      <c r="AF153" s="191">
        <f t="shared" si="60"/>
        <v>2</v>
      </c>
      <c r="AG153" s="191">
        <f t="shared" si="61"/>
        <v>0</v>
      </c>
      <c r="AH153" s="191">
        <f t="shared" si="62"/>
        <v>1</v>
      </c>
      <c r="AI153" s="191">
        <f t="shared" si="63"/>
        <v>1</v>
      </c>
      <c r="AJ153" s="191">
        <f t="shared" si="64"/>
        <v>0</v>
      </c>
      <c r="AK153" s="191">
        <f t="shared" si="65"/>
        <v>0</v>
      </c>
      <c r="AL153" s="191">
        <f t="shared" si="66"/>
        <v>0</v>
      </c>
      <c r="AM153" s="191">
        <f t="shared" si="67"/>
        <v>0</v>
      </c>
      <c r="AN153" s="191">
        <f t="shared" si="68"/>
        <v>0</v>
      </c>
      <c r="AO153" s="194">
        <f t="shared" si="69"/>
        <v>2</v>
      </c>
      <c r="AP153" s="165">
        <v>0</v>
      </c>
      <c r="AQ153" s="165">
        <v>0</v>
      </c>
      <c r="AR153" s="140">
        <f>$AO$153/4</f>
        <v>0.5</v>
      </c>
      <c r="AS153" s="140">
        <f t="shared" ref="AS153:AU153" si="98">$AO$153/4</f>
        <v>0.5</v>
      </c>
      <c r="AT153" s="140">
        <f t="shared" si="98"/>
        <v>0.5</v>
      </c>
      <c r="AU153" s="164">
        <f t="shared" si="98"/>
        <v>0.5</v>
      </c>
      <c r="AV153" s="178">
        <v>514975</v>
      </c>
      <c r="AW153" s="178">
        <v>171285</v>
      </c>
      <c r="AX153" s="200" t="s">
        <v>87</v>
      </c>
    </row>
    <row r="154" spans="1:50" ht="15" customHeight="1" x14ac:dyDescent="0.25">
      <c r="A154" s="191" t="s">
        <v>536</v>
      </c>
      <c r="B154" s="191" t="s">
        <v>46</v>
      </c>
      <c r="C154" s="191"/>
      <c r="D154" s="157">
        <v>43385</v>
      </c>
      <c r="E154" s="157">
        <v>44481</v>
      </c>
      <c r="F154" s="170"/>
      <c r="G154" s="160">
        <v>43921</v>
      </c>
      <c r="H154" s="156" t="s">
        <v>1129</v>
      </c>
      <c r="I154" s="115" t="s">
        <v>1203</v>
      </c>
      <c r="J154" s="115"/>
      <c r="K154" s="191" t="s">
        <v>537</v>
      </c>
      <c r="L154" s="193" t="s">
        <v>538</v>
      </c>
      <c r="M154" s="191" t="s">
        <v>414</v>
      </c>
      <c r="N154" s="191"/>
      <c r="O154" s="191"/>
      <c r="P154" s="191">
        <v>1</v>
      </c>
      <c r="Q154" s="191"/>
      <c r="R154" s="191"/>
      <c r="S154" s="191"/>
      <c r="T154" s="191"/>
      <c r="U154" s="191"/>
      <c r="V154" s="191">
        <f t="shared" si="58"/>
        <v>1</v>
      </c>
      <c r="W154" s="191"/>
      <c r="X154" s="191">
        <v>2</v>
      </c>
      <c r="Y154" s="191"/>
      <c r="Z154" s="191"/>
      <c r="AA154" s="191"/>
      <c r="AB154" s="191"/>
      <c r="AC154" s="191"/>
      <c r="AD154" s="191"/>
      <c r="AE154" s="191"/>
      <c r="AF154" s="191">
        <f t="shared" si="60"/>
        <v>2</v>
      </c>
      <c r="AG154" s="191">
        <f t="shared" si="61"/>
        <v>2</v>
      </c>
      <c r="AH154" s="191">
        <f t="shared" si="62"/>
        <v>0</v>
      </c>
      <c r="AI154" s="191">
        <f t="shared" si="63"/>
        <v>-1</v>
      </c>
      <c r="AJ154" s="191">
        <f t="shared" si="64"/>
        <v>0</v>
      </c>
      <c r="AK154" s="191">
        <f t="shared" si="65"/>
        <v>0</v>
      </c>
      <c r="AL154" s="191">
        <f t="shared" si="66"/>
        <v>0</v>
      </c>
      <c r="AM154" s="191">
        <f t="shared" si="67"/>
        <v>0</v>
      </c>
      <c r="AN154" s="191">
        <f t="shared" si="68"/>
        <v>0</v>
      </c>
      <c r="AO154" s="194">
        <f t="shared" si="69"/>
        <v>1</v>
      </c>
      <c r="AP154" s="165">
        <f>AO154</f>
        <v>1</v>
      </c>
      <c r="AQ154" s="165">
        <v>0</v>
      </c>
      <c r="AR154" s="140">
        <v>0</v>
      </c>
      <c r="AS154" s="140">
        <v>0</v>
      </c>
      <c r="AT154" s="140">
        <v>0</v>
      </c>
      <c r="AU154" s="164">
        <v>0</v>
      </c>
      <c r="AV154" s="178">
        <v>514174</v>
      </c>
      <c r="AW154" s="178">
        <v>173697</v>
      </c>
      <c r="AX154" s="200" t="s">
        <v>113</v>
      </c>
    </row>
    <row r="155" spans="1:50" ht="15" customHeight="1" x14ac:dyDescent="0.25">
      <c r="A155" s="191" t="s">
        <v>539</v>
      </c>
      <c r="B155" s="191" t="s">
        <v>58</v>
      </c>
      <c r="C155" s="191"/>
      <c r="D155" s="157">
        <v>43182</v>
      </c>
      <c r="E155" s="157">
        <v>44278</v>
      </c>
      <c r="F155" s="170"/>
      <c r="G155" s="170"/>
      <c r="H155" s="161" t="s">
        <v>1130</v>
      </c>
      <c r="I155" s="115" t="s">
        <v>1203</v>
      </c>
      <c r="J155" s="115"/>
      <c r="K155" s="191" t="s">
        <v>540</v>
      </c>
      <c r="L155" s="193" t="s">
        <v>541</v>
      </c>
      <c r="M155" s="191" t="s">
        <v>542</v>
      </c>
      <c r="N155" s="191">
        <v>1</v>
      </c>
      <c r="O155" s="191">
        <v>2</v>
      </c>
      <c r="P155" s="191"/>
      <c r="Q155" s="191"/>
      <c r="R155" s="191"/>
      <c r="S155" s="191"/>
      <c r="T155" s="191"/>
      <c r="U155" s="191"/>
      <c r="V155" s="191">
        <f t="shared" ref="V155:V186" si="99">SUM(N155:U155)</f>
        <v>3</v>
      </c>
      <c r="W155" s="191"/>
      <c r="X155" s="191">
        <v>5</v>
      </c>
      <c r="Y155" s="191">
        <v>2</v>
      </c>
      <c r="Z155" s="191"/>
      <c r="AA155" s="191"/>
      <c r="AB155" s="191"/>
      <c r="AC155" s="191"/>
      <c r="AD155" s="191"/>
      <c r="AE155" s="191"/>
      <c r="AF155" s="191">
        <f t="shared" si="60"/>
        <v>7</v>
      </c>
      <c r="AG155" s="191">
        <f t="shared" si="61"/>
        <v>4</v>
      </c>
      <c r="AH155" s="191">
        <f t="shared" si="62"/>
        <v>0</v>
      </c>
      <c r="AI155" s="191">
        <f t="shared" si="63"/>
        <v>0</v>
      </c>
      <c r="AJ155" s="191">
        <f t="shared" si="64"/>
        <v>0</v>
      </c>
      <c r="AK155" s="191">
        <f t="shared" si="65"/>
        <v>0</v>
      </c>
      <c r="AL155" s="191">
        <f t="shared" si="66"/>
        <v>0</v>
      </c>
      <c r="AM155" s="191">
        <f t="shared" si="67"/>
        <v>0</v>
      </c>
      <c r="AN155" s="191">
        <f t="shared" si="68"/>
        <v>0</v>
      </c>
      <c r="AO155" s="194">
        <f t="shared" si="69"/>
        <v>4</v>
      </c>
      <c r="AP155" s="165">
        <v>0</v>
      </c>
      <c r="AQ155" s="165">
        <f>$AO$155/3</f>
        <v>1.3333333333333333</v>
      </c>
      <c r="AR155" s="140">
        <f t="shared" ref="AR155:AS155" si="100">$AO$155/3</f>
        <v>1.3333333333333333</v>
      </c>
      <c r="AS155" s="140">
        <f t="shared" si="100"/>
        <v>1.3333333333333333</v>
      </c>
      <c r="AT155" s="140">
        <v>0</v>
      </c>
      <c r="AU155" s="164">
        <v>0</v>
      </c>
      <c r="AV155" s="178">
        <v>521762</v>
      </c>
      <c r="AW155" s="178">
        <v>176415</v>
      </c>
      <c r="AX155" s="200" t="s">
        <v>27</v>
      </c>
    </row>
    <row r="156" spans="1:50" ht="15" customHeight="1" x14ac:dyDescent="0.25">
      <c r="A156" s="191" t="s">
        <v>543</v>
      </c>
      <c r="B156" s="191" t="s">
        <v>20</v>
      </c>
      <c r="C156" s="191"/>
      <c r="D156" s="157">
        <v>43215</v>
      </c>
      <c r="E156" s="157">
        <v>44311</v>
      </c>
      <c r="F156" s="160">
        <v>43892</v>
      </c>
      <c r="G156" s="170"/>
      <c r="H156" s="159" t="s">
        <v>1131</v>
      </c>
      <c r="I156" s="115" t="s">
        <v>1203</v>
      </c>
      <c r="J156" s="115"/>
      <c r="K156" s="191" t="s">
        <v>544</v>
      </c>
      <c r="L156" s="193" t="s">
        <v>545</v>
      </c>
      <c r="M156" s="191" t="s">
        <v>546</v>
      </c>
      <c r="N156" s="191"/>
      <c r="O156" s="191"/>
      <c r="P156" s="191"/>
      <c r="Q156" s="191"/>
      <c r="R156" s="191"/>
      <c r="S156" s="191"/>
      <c r="T156" s="191"/>
      <c r="U156" s="191"/>
      <c r="V156" s="191">
        <f t="shared" si="99"/>
        <v>0</v>
      </c>
      <c r="W156" s="191"/>
      <c r="X156" s="191"/>
      <c r="Y156" s="191"/>
      <c r="Z156" s="191">
        <v>1</v>
      </c>
      <c r="AA156" s="191"/>
      <c r="AB156" s="191"/>
      <c r="AC156" s="191"/>
      <c r="AD156" s="191"/>
      <c r="AE156" s="191"/>
      <c r="AF156" s="191">
        <f t="shared" si="60"/>
        <v>1</v>
      </c>
      <c r="AG156" s="191">
        <f t="shared" si="61"/>
        <v>0</v>
      </c>
      <c r="AH156" s="191">
        <f t="shared" si="62"/>
        <v>0</v>
      </c>
      <c r="AI156" s="191">
        <f t="shared" si="63"/>
        <v>1</v>
      </c>
      <c r="AJ156" s="191">
        <f t="shared" si="64"/>
        <v>0</v>
      </c>
      <c r="AK156" s="191">
        <f t="shared" si="65"/>
        <v>0</v>
      </c>
      <c r="AL156" s="191">
        <f t="shared" si="66"/>
        <v>0</v>
      </c>
      <c r="AM156" s="191">
        <f t="shared" si="67"/>
        <v>0</v>
      </c>
      <c r="AN156" s="191">
        <f t="shared" si="68"/>
        <v>0</v>
      </c>
      <c r="AO156" s="194">
        <f t="shared" si="69"/>
        <v>1</v>
      </c>
      <c r="AP156" s="165">
        <v>0</v>
      </c>
      <c r="AQ156" s="165">
        <f>AO156</f>
        <v>1</v>
      </c>
      <c r="AR156" s="140">
        <v>0</v>
      </c>
      <c r="AS156" s="140">
        <v>0</v>
      </c>
      <c r="AT156" s="140">
        <v>0</v>
      </c>
      <c r="AU156" s="164">
        <v>0</v>
      </c>
      <c r="AV156" s="178">
        <v>517808</v>
      </c>
      <c r="AW156" s="178">
        <v>173353</v>
      </c>
      <c r="AX156" s="200" t="s">
        <v>25</v>
      </c>
    </row>
    <row r="157" spans="1:50" ht="15" customHeight="1" x14ac:dyDescent="0.25">
      <c r="A157" s="191" t="s">
        <v>547</v>
      </c>
      <c r="B157" s="191" t="s">
        <v>38</v>
      </c>
      <c r="C157" s="191" t="s">
        <v>1234</v>
      </c>
      <c r="D157" s="157">
        <v>43091</v>
      </c>
      <c r="E157" s="157">
        <v>44187</v>
      </c>
      <c r="F157" s="170"/>
      <c r="G157" s="170"/>
      <c r="H157" s="161" t="s">
        <v>1130</v>
      </c>
      <c r="I157" s="115" t="s">
        <v>1203</v>
      </c>
      <c r="J157" s="115"/>
      <c r="K157" s="191" t="s">
        <v>548</v>
      </c>
      <c r="L157" s="193" t="s">
        <v>549</v>
      </c>
      <c r="M157" s="191" t="s">
        <v>550</v>
      </c>
      <c r="N157" s="191"/>
      <c r="O157" s="191"/>
      <c r="P157" s="191"/>
      <c r="Q157" s="191"/>
      <c r="R157" s="191"/>
      <c r="S157" s="191"/>
      <c r="T157" s="191"/>
      <c r="U157" s="191"/>
      <c r="V157" s="191">
        <f t="shared" si="99"/>
        <v>0</v>
      </c>
      <c r="W157" s="191"/>
      <c r="X157" s="191">
        <v>6</v>
      </c>
      <c r="Y157" s="191"/>
      <c r="Z157" s="191"/>
      <c r="AA157" s="191"/>
      <c r="AB157" s="191"/>
      <c r="AC157" s="191"/>
      <c r="AD157" s="191"/>
      <c r="AE157" s="191"/>
      <c r="AF157" s="191">
        <f t="shared" si="60"/>
        <v>6</v>
      </c>
      <c r="AG157" s="191">
        <f t="shared" si="61"/>
        <v>6</v>
      </c>
      <c r="AH157" s="191">
        <f t="shared" si="62"/>
        <v>0</v>
      </c>
      <c r="AI157" s="191">
        <f t="shared" si="63"/>
        <v>0</v>
      </c>
      <c r="AJ157" s="191">
        <f t="shared" si="64"/>
        <v>0</v>
      </c>
      <c r="AK157" s="191">
        <f t="shared" si="65"/>
        <v>0</v>
      </c>
      <c r="AL157" s="191">
        <f t="shared" si="66"/>
        <v>0</v>
      </c>
      <c r="AM157" s="191">
        <f t="shared" si="67"/>
        <v>0</v>
      </c>
      <c r="AN157" s="191">
        <f t="shared" si="68"/>
        <v>0</v>
      </c>
      <c r="AO157" s="194">
        <f t="shared" si="69"/>
        <v>6</v>
      </c>
      <c r="AP157" s="165">
        <v>0</v>
      </c>
      <c r="AQ157" s="165">
        <v>0</v>
      </c>
      <c r="AR157" s="140">
        <f>$AO$157/4</f>
        <v>1.5</v>
      </c>
      <c r="AS157" s="140">
        <f t="shared" ref="AS157:AU157" si="101">$AO$157/4</f>
        <v>1.5</v>
      </c>
      <c r="AT157" s="140">
        <f t="shared" si="101"/>
        <v>1.5</v>
      </c>
      <c r="AU157" s="164">
        <f t="shared" si="101"/>
        <v>1.5</v>
      </c>
      <c r="AV157" s="178">
        <v>520442</v>
      </c>
      <c r="AW157" s="178">
        <v>175588</v>
      </c>
      <c r="AX157" s="200" t="s">
        <v>53</v>
      </c>
    </row>
    <row r="158" spans="1:50" ht="15" customHeight="1" x14ac:dyDescent="0.25">
      <c r="A158" s="191" t="s">
        <v>551</v>
      </c>
      <c r="B158" s="191" t="s">
        <v>38</v>
      </c>
      <c r="C158" s="191" t="s">
        <v>1234</v>
      </c>
      <c r="D158" s="157">
        <v>43080</v>
      </c>
      <c r="E158" s="157">
        <v>44176</v>
      </c>
      <c r="F158" s="170"/>
      <c r="G158" s="170"/>
      <c r="H158" s="161" t="s">
        <v>1130</v>
      </c>
      <c r="I158" s="115" t="s">
        <v>1203</v>
      </c>
      <c r="J158" s="115"/>
      <c r="K158" s="191" t="s">
        <v>552</v>
      </c>
      <c r="L158" s="193" t="s">
        <v>553</v>
      </c>
      <c r="M158" s="191" t="s">
        <v>554</v>
      </c>
      <c r="N158" s="191"/>
      <c r="O158" s="191"/>
      <c r="P158" s="191"/>
      <c r="Q158" s="191"/>
      <c r="R158" s="191"/>
      <c r="S158" s="191"/>
      <c r="T158" s="191"/>
      <c r="U158" s="191"/>
      <c r="V158" s="191">
        <f t="shared" si="99"/>
        <v>0</v>
      </c>
      <c r="W158" s="191"/>
      <c r="X158" s="191"/>
      <c r="Y158" s="191">
        <v>1</v>
      </c>
      <c r="Z158" s="191">
        <v>1</v>
      </c>
      <c r="AA158" s="191"/>
      <c r="AB158" s="191"/>
      <c r="AC158" s="191"/>
      <c r="AD158" s="191"/>
      <c r="AE158" s="191"/>
      <c r="AF158" s="191">
        <f t="shared" si="60"/>
        <v>2</v>
      </c>
      <c r="AG158" s="191">
        <f t="shared" si="61"/>
        <v>0</v>
      </c>
      <c r="AH158" s="191">
        <f t="shared" si="62"/>
        <v>1</v>
      </c>
      <c r="AI158" s="191">
        <f t="shared" si="63"/>
        <v>1</v>
      </c>
      <c r="AJ158" s="191">
        <f t="shared" si="64"/>
        <v>0</v>
      </c>
      <c r="AK158" s="191">
        <f t="shared" si="65"/>
        <v>0</v>
      </c>
      <c r="AL158" s="191">
        <f t="shared" si="66"/>
        <v>0</v>
      </c>
      <c r="AM158" s="191">
        <f t="shared" si="67"/>
        <v>0</v>
      </c>
      <c r="AN158" s="191">
        <f t="shared" si="68"/>
        <v>0</v>
      </c>
      <c r="AO158" s="194">
        <f t="shared" si="69"/>
        <v>2</v>
      </c>
      <c r="AP158" s="165">
        <v>0</v>
      </c>
      <c r="AQ158" s="165">
        <v>0</v>
      </c>
      <c r="AR158" s="140">
        <f>$AO$158/4</f>
        <v>0.5</v>
      </c>
      <c r="AS158" s="140">
        <f t="shared" ref="AS158:AU158" si="102">$AO$158/4</f>
        <v>0.5</v>
      </c>
      <c r="AT158" s="140">
        <f t="shared" si="102"/>
        <v>0.5</v>
      </c>
      <c r="AU158" s="164">
        <f t="shared" si="102"/>
        <v>0.5</v>
      </c>
      <c r="AV158" s="178">
        <v>515664</v>
      </c>
      <c r="AW158" s="178">
        <v>171121</v>
      </c>
      <c r="AX158" s="200" t="s">
        <v>31</v>
      </c>
    </row>
    <row r="159" spans="1:50" ht="15" customHeight="1" x14ac:dyDescent="0.25">
      <c r="A159" s="191" t="s">
        <v>555</v>
      </c>
      <c r="B159" s="191" t="s">
        <v>58</v>
      </c>
      <c r="C159" s="191"/>
      <c r="D159" s="157">
        <v>43895</v>
      </c>
      <c r="E159" s="157">
        <v>44990</v>
      </c>
      <c r="F159" s="170"/>
      <c r="G159" s="170"/>
      <c r="H159" s="161" t="s">
        <v>1130</v>
      </c>
      <c r="I159" s="115" t="s">
        <v>1203</v>
      </c>
      <c r="J159" s="115"/>
      <c r="K159" s="191" t="s">
        <v>556</v>
      </c>
      <c r="L159" s="193" t="s">
        <v>557</v>
      </c>
      <c r="M159" s="191" t="s">
        <v>558</v>
      </c>
      <c r="N159" s="191">
        <v>1</v>
      </c>
      <c r="O159" s="191"/>
      <c r="P159" s="191"/>
      <c r="Q159" s="191"/>
      <c r="R159" s="191"/>
      <c r="S159" s="191"/>
      <c r="T159" s="191"/>
      <c r="U159" s="191"/>
      <c r="V159" s="191">
        <f t="shared" si="99"/>
        <v>1</v>
      </c>
      <c r="W159" s="191"/>
      <c r="X159" s="191">
        <v>2</v>
      </c>
      <c r="Y159" s="191"/>
      <c r="Z159" s="191"/>
      <c r="AA159" s="191"/>
      <c r="AB159" s="191"/>
      <c r="AC159" s="191"/>
      <c r="AD159" s="191"/>
      <c r="AE159" s="191"/>
      <c r="AF159" s="191">
        <f t="shared" si="60"/>
        <v>2</v>
      </c>
      <c r="AG159" s="191">
        <f t="shared" si="61"/>
        <v>1</v>
      </c>
      <c r="AH159" s="191">
        <f t="shared" si="62"/>
        <v>0</v>
      </c>
      <c r="AI159" s="191">
        <f t="shared" si="63"/>
        <v>0</v>
      </c>
      <c r="AJ159" s="191">
        <f t="shared" si="64"/>
        <v>0</v>
      </c>
      <c r="AK159" s="191">
        <f t="shared" si="65"/>
        <v>0</v>
      </c>
      <c r="AL159" s="191">
        <f t="shared" si="66"/>
        <v>0</v>
      </c>
      <c r="AM159" s="191">
        <f t="shared" si="67"/>
        <v>0</v>
      </c>
      <c r="AN159" s="191">
        <f t="shared" si="68"/>
        <v>0</v>
      </c>
      <c r="AO159" s="194">
        <f t="shared" si="69"/>
        <v>1</v>
      </c>
      <c r="AP159" s="165">
        <v>0</v>
      </c>
      <c r="AQ159" s="165">
        <v>0</v>
      </c>
      <c r="AR159" s="179">
        <f>$AO$159/4</f>
        <v>0.25</v>
      </c>
      <c r="AS159" s="179">
        <f t="shared" ref="AS159:AU159" si="103">$AO$159/4</f>
        <v>0.25</v>
      </c>
      <c r="AT159" s="179">
        <f t="shared" si="103"/>
        <v>0.25</v>
      </c>
      <c r="AU159" s="180">
        <f t="shared" si="103"/>
        <v>0.25</v>
      </c>
      <c r="AV159" s="178">
        <v>518109</v>
      </c>
      <c r="AW159" s="178">
        <v>175300</v>
      </c>
      <c r="AX159" s="200" t="s">
        <v>73</v>
      </c>
    </row>
    <row r="160" spans="1:50" ht="15" customHeight="1" x14ac:dyDescent="0.25">
      <c r="A160" s="191" t="s">
        <v>559</v>
      </c>
      <c r="B160" s="191" t="s">
        <v>38</v>
      </c>
      <c r="C160" s="191"/>
      <c r="D160" s="157">
        <v>43434</v>
      </c>
      <c r="E160" s="157">
        <v>44639</v>
      </c>
      <c r="F160" s="139"/>
      <c r="G160" s="170"/>
      <c r="H160" s="161" t="s">
        <v>1130</v>
      </c>
      <c r="I160" s="115" t="s">
        <v>1203</v>
      </c>
      <c r="J160" s="115"/>
      <c r="K160" s="191" t="s">
        <v>1276</v>
      </c>
      <c r="L160" s="193" t="s">
        <v>560</v>
      </c>
      <c r="M160" s="191" t="s">
        <v>561</v>
      </c>
      <c r="N160" s="191"/>
      <c r="O160" s="191"/>
      <c r="P160" s="191">
        <v>1</v>
      </c>
      <c r="Q160" s="191"/>
      <c r="R160" s="191"/>
      <c r="S160" s="191"/>
      <c r="T160" s="191"/>
      <c r="U160" s="191"/>
      <c r="V160" s="191">
        <f t="shared" si="99"/>
        <v>1</v>
      </c>
      <c r="W160" s="191"/>
      <c r="X160" s="191">
        <v>1</v>
      </c>
      <c r="Y160" s="191">
        <v>2</v>
      </c>
      <c r="Z160" s="191"/>
      <c r="AA160" s="191"/>
      <c r="AB160" s="191"/>
      <c r="AC160" s="191"/>
      <c r="AD160" s="191"/>
      <c r="AE160" s="191"/>
      <c r="AF160" s="191">
        <f t="shared" si="60"/>
        <v>3</v>
      </c>
      <c r="AG160" s="191">
        <f t="shared" si="61"/>
        <v>1</v>
      </c>
      <c r="AH160" s="191">
        <f t="shared" si="62"/>
        <v>2</v>
      </c>
      <c r="AI160" s="191">
        <f t="shared" si="63"/>
        <v>-1</v>
      </c>
      <c r="AJ160" s="191">
        <f t="shared" si="64"/>
        <v>0</v>
      </c>
      <c r="AK160" s="191">
        <f t="shared" si="65"/>
        <v>0</v>
      </c>
      <c r="AL160" s="191">
        <f t="shared" si="66"/>
        <v>0</v>
      </c>
      <c r="AM160" s="191">
        <f t="shared" si="67"/>
        <v>0</v>
      </c>
      <c r="AN160" s="191">
        <f t="shared" si="68"/>
        <v>0</v>
      </c>
      <c r="AO160" s="194">
        <f t="shared" si="69"/>
        <v>2</v>
      </c>
      <c r="AP160" s="165">
        <v>0</v>
      </c>
      <c r="AQ160" s="165">
        <v>0</v>
      </c>
      <c r="AR160" s="140">
        <f>$AO$160/4</f>
        <v>0.5</v>
      </c>
      <c r="AS160" s="140">
        <f t="shared" ref="AS160:AU160" si="104">$AO$160/4</f>
        <v>0.5</v>
      </c>
      <c r="AT160" s="140">
        <f t="shared" si="104"/>
        <v>0.5</v>
      </c>
      <c r="AU160" s="164">
        <f t="shared" si="104"/>
        <v>0.5</v>
      </c>
      <c r="AV160" s="178">
        <v>515746</v>
      </c>
      <c r="AW160" s="178">
        <v>173156</v>
      </c>
      <c r="AX160" s="200" t="s">
        <v>21</v>
      </c>
    </row>
    <row r="161" spans="1:50" ht="15" customHeight="1" x14ac:dyDescent="0.25">
      <c r="A161" s="191" t="s">
        <v>562</v>
      </c>
      <c r="B161" s="191" t="s">
        <v>20</v>
      </c>
      <c r="C161" s="191"/>
      <c r="D161" s="157">
        <v>43376</v>
      </c>
      <c r="E161" s="157">
        <v>44472</v>
      </c>
      <c r="F161" s="170"/>
      <c r="G161" s="170"/>
      <c r="H161" s="161" t="s">
        <v>1130</v>
      </c>
      <c r="I161" s="115" t="s">
        <v>1203</v>
      </c>
      <c r="J161" s="115"/>
      <c r="K161" s="191" t="s">
        <v>563</v>
      </c>
      <c r="L161" s="193" t="s">
        <v>1142</v>
      </c>
      <c r="M161" s="191" t="s">
        <v>564</v>
      </c>
      <c r="N161" s="191"/>
      <c r="O161" s="191"/>
      <c r="P161" s="191"/>
      <c r="Q161" s="191"/>
      <c r="R161" s="191"/>
      <c r="S161" s="191"/>
      <c r="T161" s="191"/>
      <c r="U161" s="191"/>
      <c r="V161" s="191">
        <f t="shared" si="99"/>
        <v>0</v>
      </c>
      <c r="W161" s="191"/>
      <c r="X161" s="191"/>
      <c r="Y161" s="191">
        <v>2</v>
      </c>
      <c r="Z161" s="191"/>
      <c r="AA161" s="191"/>
      <c r="AB161" s="191"/>
      <c r="AC161" s="191"/>
      <c r="AD161" s="191"/>
      <c r="AE161" s="191"/>
      <c r="AF161" s="191">
        <f t="shared" si="60"/>
        <v>2</v>
      </c>
      <c r="AG161" s="191">
        <f t="shared" si="61"/>
        <v>0</v>
      </c>
      <c r="AH161" s="191">
        <f t="shared" si="62"/>
        <v>2</v>
      </c>
      <c r="AI161" s="191">
        <f t="shared" si="63"/>
        <v>0</v>
      </c>
      <c r="AJ161" s="191">
        <f t="shared" si="64"/>
        <v>0</v>
      </c>
      <c r="AK161" s="191">
        <f t="shared" si="65"/>
        <v>0</v>
      </c>
      <c r="AL161" s="191">
        <f t="shared" si="66"/>
        <v>0</v>
      </c>
      <c r="AM161" s="191">
        <f t="shared" si="67"/>
        <v>0</v>
      </c>
      <c r="AN161" s="191">
        <f t="shared" si="68"/>
        <v>0</v>
      </c>
      <c r="AO161" s="194">
        <f t="shared" si="69"/>
        <v>2</v>
      </c>
      <c r="AP161" s="165">
        <v>0</v>
      </c>
      <c r="AQ161" s="165">
        <v>0</v>
      </c>
      <c r="AR161" s="140">
        <f>$AO$161/4</f>
        <v>0.5</v>
      </c>
      <c r="AS161" s="140">
        <f t="shared" ref="AS161:AU161" si="105">$AO$161/4</f>
        <v>0.5</v>
      </c>
      <c r="AT161" s="140">
        <f t="shared" si="105"/>
        <v>0.5</v>
      </c>
      <c r="AU161" s="164">
        <f t="shared" si="105"/>
        <v>0.5</v>
      </c>
      <c r="AV161" s="178">
        <v>518028</v>
      </c>
      <c r="AW161" s="178">
        <v>175050</v>
      </c>
      <c r="AX161" s="200" t="s">
        <v>73</v>
      </c>
    </row>
    <row r="162" spans="1:50" ht="15" customHeight="1" x14ac:dyDescent="0.25">
      <c r="A162" s="191" t="s">
        <v>565</v>
      </c>
      <c r="B162" s="191" t="s">
        <v>38</v>
      </c>
      <c r="C162" s="191" t="s">
        <v>1234</v>
      </c>
      <c r="D162" s="157">
        <v>43097</v>
      </c>
      <c r="E162" s="157">
        <v>44193</v>
      </c>
      <c r="F162" s="170"/>
      <c r="G162" s="170"/>
      <c r="H162" s="161" t="s">
        <v>1130</v>
      </c>
      <c r="I162" s="115" t="s">
        <v>1203</v>
      </c>
      <c r="J162" s="115"/>
      <c r="K162" s="191" t="s">
        <v>566</v>
      </c>
      <c r="L162" s="193" t="s">
        <v>567</v>
      </c>
      <c r="M162" s="191" t="s">
        <v>361</v>
      </c>
      <c r="N162" s="191"/>
      <c r="O162" s="191"/>
      <c r="P162" s="191">
        <v>1</v>
      </c>
      <c r="Q162" s="191"/>
      <c r="R162" s="191"/>
      <c r="S162" s="191"/>
      <c r="T162" s="191"/>
      <c r="U162" s="191"/>
      <c r="V162" s="191">
        <f t="shared" si="99"/>
        <v>1</v>
      </c>
      <c r="W162" s="191"/>
      <c r="X162" s="191"/>
      <c r="Y162" s="191"/>
      <c r="Z162" s="191">
        <v>1</v>
      </c>
      <c r="AA162" s="191"/>
      <c r="AB162" s="191"/>
      <c r="AC162" s="191"/>
      <c r="AD162" s="191"/>
      <c r="AE162" s="191"/>
      <c r="AF162" s="191">
        <f t="shared" si="60"/>
        <v>1</v>
      </c>
      <c r="AG162" s="191">
        <f t="shared" si="61"/>
        <v>0</v>
      </c>
      <c r="AH162" s="191">
        <f t="shared" si="62"/>
        <v>0</v>
      </c>
      <c r="AI162" s="191">
        <f t="shared" si="63"/>
        <v>0</v>
      </c>
      <c r="AJ162" s="191">
        <f t="shared" si="64"/>
        <v>0</v>
      </c>
      <c r="AK162" s="191">
        <f t="shared" si="65"/>
        <v>0</v>
      </c>
      <c r="AL162" s="191">
        <f t="shared" si="66"/>
        <v>0</v>
      </c>
      <c r="AM162" s="191">
        <f t="shared" si="67"/>
        <v>0</v>
      </c>
      <c r="AN162" s="191">
        <f t="shared" si="68"/>
        <v>0</v>
      </c>
      <c r="AO162" s="194">
        <f t="shared" si="69"/>
        <v>0</v>
      </c>
      <c r="AP162" s="165">
        <v>0</v>
      </c>
      <c r="AQ162" s="165">
        <v>0</v>
      </c>
      <c r="AR162" s="140">
        <v>0</v>
      </c>
      <c r="AS162" s="140">
        <v>0</v>
      </c>
      <c r="AT162" s="140">
        <v>0</v>
      </c>
      <c r="AU162" s="164">
        <v>0</v>
      </c>
      <c r="AV162" s="178">
        <v>515625</v>
      </c>
      <c r="AW162" s="178">
        <v>170998</v>
      </c>
      <c r="AX162" s="200" t="s">
        <v>31</v>
      </c>
    </row>
    <row r="163" spans="1:50" ht="15" customHeight="1" x14ac:dyDescent="0.25">
      <c r="A163" s="191" t="s">
        <v>568</v>
      </c>
      <c r="B163" s="191" t="s">
        <v>20</v>
      </c>
      <c r="C163" s="191"/>
      <c r="D163" s="157">
        <v>43455</v>
      </c>
      <c r="E163" s="157">
        <v>44551</v>
      </c>
      <c r="F163" s="170"/>
      <c r="G163" s="170"/>
      <c r="H163" s="161" t="s">
        <v>1130</v>
      </c>
      <c r="I163" s="115" t="s">
        <v>1203</v>
      </c>
      <c r="J163" s="115"/>
      <c r="K163" s="191" t="s">
        <v>569</v>
      </c>
      <c r="L163" s="193" t="s">
        <v>1270</v>
      </c>
      <c r="M163" s="191" t="s">
        <v>570</v>
      </c>
      <c r="N163" s="191"/>
      <c r="O163" s="191"/>
      <c r="P163" s="191"/>
      <c r="Q163" s="191"/>
      <c r="R163" s="191"/>
      <c r="S163" s="191"/>
      <c r="T163" s="191"/>
      <c r="U163" s="191"/>
      <c r="V163" s="191">
        <f t="shared" si="99"/>
        <v>0</v>
      </c>
      <c r="W163" s="191"/>
      <c r="X163" s="191"/>
      <c r="Y163" s="191">
        <v>1</v>
      </c>
      <c r="Z163" s="191"/>
      <c r="AA163" s="191"/>
      <c r="AB163" s="191"/>
      <c r="AC163" s="191"/>
      <c r="AD163" s="191"/>
      <c r="AE163" s="191"/>
      <c r="AF163" s="191">
        <f t="shared" si="60"/>
        <v>1</v>
      </c>
      <c r="AG163" s="191">
        <f t="shared" si="61"/>
        <v>0</v>
      </c>
      <c r="AH163" s="191">
        <f t="shared" si="62"/>
        <v>1</v>
      </c>
      <c r="AI163" s="191">
        <f t="shared" si="63"/>
        <v>0</v>
      </c>
      <c r="AJ163" s="191">
        <f t="shared" si="64"/>
        <v>0</v>
      </c>
      <c r="AK163" s="191">
        <f t="shared" si="65"/>
        <v>0</v>
      </c>
      <c r="AL163" s="191">
        <f t="shared" si="66"/>
        <v>0</v>
      </c>
      <c r="AM163" s="191">
        <f t="shared" si="67"/>
        <v>0</v>
      </c>
      <c r="AN163" s="191">
        <f t="shared" si="68"/>
        <v>0</v>
      </c>
      <c r="AO163" s="194">
        <f t="shared" si="69"/>
        <v>1</v>
      </c>
      <c r="AP163" s="165">
        <v>0</v>
      </c>
      <c r="AQ163" s="165">
        <v>0</v>
      </c>
      <c r="AR163" s="179">
        <f>$AO$163/4</f>
        <v>0.25</v>
      </c>
      <c r="AS163" s="179">
        <f t="shared" ref="AS163:AU163" si="106">$AO$163/4</f>
        <v>0.25</v>
      </c>
      <c r="AT163" s="179">
        <f t="shared" si="106"/>
        <v>0.25</v>
      </c>
      <c r="AU163" s="180">
        <f t="shared" si="106"/>
        <v>0.25</v>
      </c>
      <c r="AV163" s="178">
        <v>521350</v>
      </c>
      <c r="AW163" s="178">
        <v>176123</v>
      </c>
      <c r="AX163" s="200" t="s">
        <v>86</v>
      </c>
    </row>
    <row r="164" spans="1:50" ht="15" customHeight="1" x14ac:dyDescent="0.25">
      <c r="A164" s="191" t="s">
        <v>571</v>
      </c>
      <c r="B164" s="191" t="s">
        <v>20</v>
      </c>
      <c r="C164" s="191"/>
      <c r="D164" s="157">
        <v>43154</v>
      </c>
      <c r="E164" s="157">
        <v>44253</v>
      </c>
      <c r="F164" s="157">
        <v>43509</v>
      </c>
      <c r="G164" s="157">
        <v>43768</v>
      </c>
      <c r="H164" s="156" t="s">
        <v>1129</v>
      </c>
      <c r="I164" s="115" t="s">
        <v>1285</v>
      </c>
      <c r="J164" s="3"/>
      <c r="K164" s="191" t="s">
        <v>572</v>
      </c>
      <c r="L164" s="193" t="s">
        <v>573</v>
      </c>
      <c r="M164" s="191" t="s">
        <v>574</v>
      </c>
      <c r="N164" s="191"/>
      <c r="O164" s="191"/>
      <c r="P164" s="191">
        <v>1</v>
      </c>
      <c r="Q164" s="191"/>
      <c r="R164" s="191"/>
      <c r="S164" s="191"/>
      <c r="T164" s="191"/>
      <c r="U164" s="191"/>
      <c r="V164" s="191">
        <f t="shared" si="99"/>
        <v>1</v>
      </c>
      <c r="W164" s="191"/>
      <c r="X164" s="191"/>
      <c r="Y164" s="191"/>
      <c r="Z164" s="191"/>
      <c r="AA164" s="191"/>
      <c r="AB164" s="191"/>
      <c r="AC164" s="191">
        <v>1</v>
      </c>
      <c r="AD164" s="191"/>
      <c r="AE164" s="191"/>
      <c r="AF164" s="191">
        <f t="shared" si="60"/>
        <v>1</v>
      </c>
      <c r="AG164" s="191">
        <f t="shared" si="61"/>
        <v>0</v>
      </c>
      <c r="AH164" s="191">
        <f t="shared" si="62"/>
        <v>0</v>
      </c>
      <c r="AI164" s="191">
        <f t="shared" si="63"/>
        <v>-1</v>
      </c>
      <c r="AJ164" s="191">
        <f t="shared" si="64"/>
        <v>0</v>
      </c>
      <c r="AK164" s="191">
        <f t="shared" si="65"/>
        <v>0</v>
      </c>
      <c r="AL164" s="191">
        <f t="shared" si="66"/>
        <v>1</v>
      </c>
      <c r="AM164" s="191">
        <f t="shared" si="67"/>
        <v>0</v>
      </c>
      <c r="AN164" s="191">
        <f t="shared" si="68"/>
        <v>0</v>
      </c>
      <c r="AO164" s="194">
        <f t="shared" si="69"/>
        <v>0</v>
      </c>
      <c r="AP164" s="165">
        <f>AO164</f>
        <v>0</v>
      </c>
      <c r="AQ164" s="165">
        <v>0</v>
      </c>
      <c r="AR164" s="140">
        <v>0</v>
      </c>
      <c r="AS164" s="140">
        <v>0</v>
      </c>
      <c r="AT164" s="140">
        <v>0</v>
      </c>
      <c r="AU164" s="164">
        <v>0</v>
      </c>
      <c r="AV164" s="178">
        <v>515649</v>
      </c>
      <c r="AW164" s="178">
        <v>170638</v>
      </c>
      <c r="AX164" s="200" t="s">
        <v>31</v>
      </c>
    </row>
    <row r="165" spans="1:50" ht="15" customHeight="1" x14ac:dyDescent="0.25">
      <c r="A165" s="191" t="s">
        <v>575</v>
      </c>
      <c r="B165" s="191" t="s">
        <v>20</v>
      </c>
      <c r="C165" s="191"/>
      <c r="D165" s="157">
        <v>43229</v>
      </c>
      <c r="E165" s="157">
        <v>44325</v>
      </c>
      <c r="F165" s="157">
        <v>43525</v>
      </c>
      <c r="G165" s="170"/>
      <c r="H165" s="159" t="s">
        <v>1131</v>
      </c>
      <c r="I165" s="115" t="s">
        <v>1203</v>
      </c>
      <c r="J165" s="115"/>
      <c r="K165" s="191" t="s">
        <v>576</v>
      </c>
      <c r="L165" s="193" t="s">
        <v>577</v>
      </c>
      <c r="M165" s="191" t="s">
        <v>578</v>
      </c>
      <c r="N165" s="191"/>
      <c r="O165" s="191"/>
      <c r="P165" s="191"/>
      <c r="Q165" s="191"/>
      <c r="R165" s="191"/>
      <c r="S165" s="191"/>
      <c r="T165" s="191"/>
      <c r="U165" s="191"/>
      <c r="V165" s="191">
        <f t="shared" si="99"/>
        <v>0</v>
      </c>
      <c r="W165" s="191"/>
      <c r="X165" s="191"/>
      <c r="Y165" s="191"/>
      <c r="Z165" s="191">
        <v>1</v>
      </c>
      <c r="AA165" s="191"/>
      <c r="AB165" s="191"/>
      <c r="AC165" s="191"/>
      <c r="AD165" s="191"/>
      <c r="AE165" s="191"/>
      <c r="AF165" s="191">
        <f t="shared" si="60"/>
        <v>1</v>
      </c>
      <c r="AG165" s="191">
        <f t="shared" si="61"/>
        <v>0</v>
      </c>
      <c r="AH165" s="191">
        <f t="shared" si="62"/>
        <v>0</v>
      </c>
      <c r="AI165" s="191">
        <f t="shared" si="63"/>
        <v>1</v>
      </c>
      <c r="AJ165" s="191">
        <f t="shared" si="64"/>
        <v>0</v>
      </c>
      <c r="AK165" s="191">
        <f t="shared" si="65"/>
        <v>0</v>
      </c>
      <c r="AL165" s="191">
        <f t="shared" si="66"/>
        <v>0</v>
      </c>
      <c r="AM165" s="191">
        <f t="shared" si="67"/>
        <v>0</v>
      </c>
      <c r="AN165" s="191">
        <f t="shared" si="68"/>
        <v>0</v>
      </c>
      <c r="AO165" s="194">
        <f t="shared" si="69"/>
        <v>1</v>
      </c>
      <c r="AP165" s="165">
        <v>0</v>
      </c>
      <c r="AQ165" s="165">
        <f>AO165</f>
        <v>1</v>
      </c>
      <c r="AR165" s="140">
        <v>0</v>
      </c>
      <c r="AS165" s="140">
        <v>0</v>
      </c>
      <c r="AT165" s="140">
        <v>0</v>
      </c>
      <c r="AU165" s="164">
        <v>0</v>
      </c>
      <c r="AV165" s="178">
        <v>522397</v>
      </c>
      <c r="AW165" s="178">
        <v>177790</v>
      </c>
      <c r="AX165" s="200" t="s">
        <v>27</v>
      </c>
    </row>
    <row r="166" spans="1:50" ht="15" customHeight="1" x14ac:dyDescent="0.25">
      <c r="A166" s="191" t="s">
        <v>579</v>
      </c>
      <c r="B166" s="191" t="s">
        <v>52</v>
      </c>
      <c r="C166" s="191"/>
      <c r="D166" s="157">
        <v>43125</v>
      </c>
      <c r="E166" s="157">
        <v>44221</v>
      </c>
      <c r="F166" s="170"/>
      <c r="G166" s="170"/>
      <c r="H166" s="161" t="s">
        <v>1130</v>
      </c>
      <c r="I166" s="115" t="s">
        <v>1203</v>
      </c>
      <c r="J166" s="115"/>
      <c r="K166" s="191" t="s">
        <v>580</v>
      </c>
      <c r="L166" s="193" t="s">
        <v>581</v>
      </c>
      <c r="M166" s="191" t="s">
        <v>582</v>
      </c>
      <c r="N166" s="191"/>
      <c r="O166" s="191"/>
      <c r="P166" s="191"/>
      <c r="Q166" s="191"/>
      <c r="R166" s="191"/>
      <c r="S166" s="191"/>
      <c r="T166" s="191"/>
      <c r="U166" s="191"/>
      <c r="V166" s="191">
        <f t="shared" si="99"/>
        <v>0</v>
      </c>
      <c r="W166" s="191"/>
      <c r="X166" s="191">
        <v>1</v>
      </c>
      <c r="Y166" s="191">
        <v>2</v>
      </c>
      <c r="Z166" s="191"/>
      <c r="AA166" s="191"/>
      <c r="AB166" s="191"/>
      <c r="AC166" s="191"/>
      <c r="AD166" s="191"/>
      <c r="AE166" s="191"/>
      <c r="AF166" s="191">
        <f t="shared" si="60"/>
        <v>3</v>
      </c>
      <c r="AG166" s="191">
        <f t="shared" si="61"/>
        <v>1</v>
      </c>
      <c r="AH166" s="191">
        <f t="shared" si="62"/>
        <v>2</v>
      </c>
      <c r="AI166" s="191">
        <f t="shared" si="63"/>
        <v>0</v>
      </c>
      <c r="AJ166" s="191">
        <f t="shared" si="64"/>
        <v>0</v>
      </c>
      <c r="AK166" s="191">
        <f t="shared" si="65"/>
        <v>0</v>
      </c>
      <c r="AL166" s="191">
        <f t="shared" si="66"/>
        <v>0</v>
      </c>
      <c r="AM166" s="191">
        <f t="shared" si="67"/>
        <v>0</v>
      </c>
      <c r="AN166" s="191">
        <f t="shared" si="68"/>
        <v>0</v>
      </c>
      <c r="AO166" s="194">
        <f t="shared" si="69"/>
        <v>3</v>
      </c>
      <c r="AP166" s="165">
        <v>0</v>
      </c>
      <c r="AQ166" s="165">
        <v>0</v>
      </c>
      <c r="AR166" s="179">
        <f>$AO$166/4</f>
        <v>0.75</v>
      </c>
      <c r="AS166" s="179">
        <f t="shared" ref="AS166:AU166" si="107">$AO$166/4</f>
        <v>0.75</v>
      </c>
      <c r="AT166" s="179">
        <f t="shared" si="107"/>
        <v>0.75</v>
      </c>
      <c r="AU166" s="180">
        <f t="shared" si="107"/>
        <v>0.75</v>
      </c>
      <c r="AV166" s="178">
        <v>518831</v>
      </c>
      <c r="AW166" s="178">
        <v>175436</v>
      </c>
      <c r="AX166" s="200" t="s">
        <v>95</v>
      </c>
    </row>
    <row r="167" spans="1:50" ht="15" customHeight="1" x14ac:dyDescent="0.25">
      <c r="A167" s="191" t="s">
        <v>583</v>
      </c>
      <c r="B167" s="191" t="s">
        <v>52</v>
      </c>
      <c r="C167" s="191"/>
      <c r="D167" s="157">
        <v>43301</v>
      </c>
      <c r="E167" s="157">
        <v>44397</v>
      </c>
      <c r="F167" s="170"/>
      <c r="G167" s="160">
        <v>44019</v>
      </c>
      <c r="H167" s="159" t="s">
        <v>1131</v>
      </c>
      <c r="I167" s="115" t="s">
        <v>1203</v>
      </c>
      <c r="J167" s="115"/>
      <c r="K167" s="191" t="s">
        <v>584</v>
      </c>
      <c r="L167" s="193" t="s">
        <v>1268</v>
      </c>
      <c r="M167" s="191" t="s">
        <v>585</v>
      </c>
      <c r="N167" s="191"/>
      <c r="O167" s="191"/>
      <c r="P167" s="191"/>
      <c r="Q167" s="191"/>
      <c r="R167" s="191"/>
      <c r="S167" s="191"/>
      <c r="T167" s="191"/>
      <c r="U167" s="191"/>
      <c r="V167" s="191">
        <f t="shared" si="99"/>
        <v>0</v>
      </c>
      <c r="W167" s="191"/>
      <c r="X167" s="191"/>
      <c r="Y167" s="191">
        <v>1</v>
      </c>
      <c r="Z167" s="191"/>
      <c r="AA167" s="191"/>
      <c r="AB167" s="191"/>
      <c r="AC167" s="191"/>
      <c r="AD167" s="191"/>
      <c r="AE167" s="191"/>
      <c r="AF167" s="191">
        <f t="shared" si="60"/>
        <v>1</v>
      </c>
      <c r="AG167" s="191">
        <f t="shared" si="61"/>
        <v>0</v>
      </c>
      <c r="AH167" s="191">
        <f t="shared" si="62"/>
        <v>1</v>
      </c>
      <c r="AI167" s="191">
        <f t="shared" si="63"/>
        <v>0</v>
      </c>
      <c r="AJ167" s="191">
        <f t="shared" si="64"/>
        <v>0</v>
      </c>
      <c r="AK167" s="191">
        <f t="shared" si="65"/>
        <v>0</v>
      </c>
      <c r="AL167" s="191">
        <f t="shared" si="66"/>
        <v>0</v>
      </c>
      <c r="AM167" s="191">
        <f t="shared" si="67"/>
        <v>0</v>
      </c>
      <c r="AN167" s="191">
        <f t="shared" si="68"/>
        <v>0</v>
      </c>
      <c r="AO167" s="194">
        <f t="shared" si="69"/>
        <v>1</v>
      </c>
      <c r="AP167" s="165">
        <v>0</v>
      </c>
      <c r="AQ167" s="165">
        <f>AO167</f>
        <v>1</v>
      </c>
      <c r="AR167" s="140">
        <v>0</v>
      </c>
      <c r="AS167" s="140">
        <v>0</v>
      </c>
      <c r="AT167" s="140">
        <v>0</v>
      </c>
      <c r="AU167" s="164">
        <v>0</v>
      </c>
      <c r="AV167" s="178">
        <v>515426</v>
      </c>
      <c r="AW167" s="178">
        <v>171451</v>
      </c>
      <c r="AX167" s="200" t="s">
        <v>87</v>
      </c>
    </row>
    <row r="168" spans="1:50" ht="15" customHeight="1" x14ac:dyDescent="0.25">
      <c r="A168" s="191" t="s">
        <v>586</v>
      </c>
      <c r="B168" s="191" t="s">
        <v>38</v>
      </c>
      <c r="C168" s="191"/>
      <c r="D168" s="157">
        <v>43168</v>
      </c>
      <c r="E168" s="157">
        <v>44264</v>
      </c>
      <c r="F168" s="170"/>
      <c r="G168" s="170"/>
      <c r="H168" s="161" t="s">
        <v>1130</v>
      </c>
      <c r="I168" s="115" t="s">
        <v>1203</v>
      </c>
      <c r="J168" s="115"/>
      <c r="K168" s="191" t="s">
        <v>587</v>
      </c>
      <c r="L168" s="193" t="s">
        <v>588</v>
      </c>
      <c r="M168" s="191" t="s">
        <v>589</v>
      </c>
      <c r="N168" s="191"/>
      <c r="O168" s="191"/>
      <c r="P168" s="191"/>
      <c r="Q168" s="191"/>
      <c r="R168" s="191"/>
      <c r="S168" s="191"/>
      <c r="T168" s="191"/>
      <c r="U168" s="191"/>
      <c r="V168" s="191">
        <f t="shared" si="99"/>
        <v>0</v>
      </c>
      <c r="W168" s="191"/>
      <c r="X168" s="191"/>
      <c r="Y168" s="191">
        <v>1</v>
      </c>
      <c r="Z168" s="191"/>
      <c r="AA168" s="191"/>
      <c r="AB168" s="191"/>
      <c r="AC168" s="191"/>
      <c r="AD168" s="191"/>
      <c r="AE168" s="191"/>
      <c r="AF168" s="191">
        <f t="shared" si="60"/>
        <v>1</v>
      </c>
      <c r="AG168" s="191">
        <f t="shared" si="61"/>
        <v>0</v>
      </c>
      <c r="AH168" s="191">
        <f t="shared" si="62"/>
        <v>1</v>
      </c>
      <c r="AI168" s="191">
        <f t="shared" si="63"/>
        <v>0</v>
      </c>
      <c r="AJ168" s="191">
        <f t="shared" si="64"/>
        <v>0</v>
      </c>
      <c r="AK168" s="191">
        <f t="shared" si="65"/>
        <v>0</v>
      </c>
      <c r="AL168" s="191">
        <f t="shared" si="66"/>
        <v>0</v>
      </c>
      <c r="AM168" s="191">
        <f t="shared" si="67"/>
        <v>0</v>
      </c>
      <c r="AN168" s="191">
        <f t="shared" si="68"/>
        <v>0</v>
      </c>
      <c r="AO168" s="194">
        <f t="shared" si="69"/>
        <v>1</v>
      </c>
      <c r="AP168" s="165">
        <v>0</v>
      </c>
      <c r="AQ168" s="165">
        <v>0</v>
      </c>
      <c r="AR168" s="179">
        <f>$AO$168/4</f>
        <v>0.25</v>
      </c>
      <c r="AS168" s="179">
        <f t="shared" ref="AS168:AU168" si="108">$AO$168/4</f>
        <v>0.25</v>
      </c>
      <c r="AT168" s="179">
        <f t="shared" si="108"/>
        <v>0.25</v>
      </c>
      <c r="AU168" s="180">
        <f t="shared" si="108"/>
        <v>0.25</v>
      </c>
      <c r="AV168" s="178">
        <v>517967</v>
      </c>
      <c r="AW168" s="178">
        <v>174947</v>
      </c>
      <c r="AX168" s="200" t="s">
        <v>73</v>
      </c>
    </row>
    <row r="169" spans="1:50" ht="15" customHeight="1" x14ac:dyDescent="0.25">
      <c r="A169" s="191" t="s">
        <v>590</v>
      </c>
      <c r="B169" s="191" t="s">
        <v>58</v>
      </c>
      <c r="C169" s="191"/>
      <c r="D169" s="157">
        <v>43530</v>
      </c>
      <c r="E169" s="157">
        <v>44627</v>
      </c>
      <c r="F169" s="160">
        <v>43710</v>
      </c>
      <c r="G169" s="170"/>
      <c r="H169" s="159" t="s">
        <v>1131</v>
      </c>
      <c r="I169" s="115" t="s">
        <v>1203</v>
      </c>
      <c r="J169" s="115"/>
      <c r="K169" s="191" t="s">
        <v>591</v>
      </c>
      <c r="L169" s="193" t="s">
        <v>592</v>
      </c>
      <c r="M169" s="191" t="s">
        <v>593</v>
      </c>
      <c r="N169" s="191"/>
      <c r="O169" s="191"/>
      <c r="P169" s="191"/>
      <c r="Q169" s="191">
        <v>1</v>
      </c>
      <c r="R169" s="191"/>
      <c r="S169" s="191"/>
      <c r="T169" s="191"/>
      <c r="U169" s="191"/>
      <c r="V169" s="191">
        <f t="shared" si="99"/>
        <v>1</v>
      </c>
      <c r="W169" s="191"/>
      <c r="X169" s="191"/>
      <c r="Y169" s="191">
        <v>1</v>
      </c>
      <c r="Z169" s="191">
        <v>1</v>
      </c>
      <c r="AA169" s="191"/>
      <c r="AB169" s="191"/>
      <c r="AC169" s="191"/>
      <c r="AD169" s="191"/>
      <c r="AE169" s="191"/>
      <c r="AF169" s="191">
        <f t="shared" si="60"/>
        <v>2</v>
      </c>
      <c r="AG169" s="191">
        <f t="shared" si="61"/>
        <v>0</v>
      </c>
      <c r="AH169" s="191">
        <f t="shared" si="62"/>
        <v>1</v>
      </c>
      <c r="AI169" s="191">
        <f t="shared" si="63"/>
        <v>1</v>
      </c>
      <c r="AJ169" s="191">
        <f t="shared" si="64"/>
        <v>-1</v>
      </c>
      <c r="AK169" s="191">
        <f t="shared" si="65"/>
        <v>0</v>
      </c>
      <c r="AL169" s="191">
        <f t="shared" si="66"/>
        <v>0</v>
      </c>
      <c r="AM169" s="191">
        <f t="shared" si="67"/>
        <v>0</v>
      </c>
      <c r="AN169" s="191">
        <f t="shared" si="68"/>
        <v>0</v>
      </c>
      <c r="AO169" s="194">
        <f t="shared" si="69"/>
        <v>1</v>
      </c>
      <c r="AP169" s="165">
        <v>0</v>
      </c>
      <c r="AQ169" s="165">
        <f>AO169</f>
        <v>1</v>
      </c>
      <c r="AR169" s="140">
        <v>0</v>
      </c>
      <c r="AS169" s="140">
        <v>0</v>
      </c>
      <c r="AT169" s="140">
        <v>0</v>
      </c>
      <c r="AU169" s="164">
        <v>0</v>
      </c>
      <c r="AV169" s="178">
        <v>512731</v>
      </c>
      <c r="AW169" s="178">
        <v>171617</v>
      </c>
      <c r="AX169" s="200" t="s">
        <v>51</v>
      </c>
    </row>
    <row r="170" spans="1:50" ht="15" customHeight="1" x14ac:dyDescent="0.25">
      <c r="A170" s="191" t="s">
        <v>594</v>
      </c>
      <c r="B170" s="191" t="s">
        <v>38</v>
      </c>
      <c r="C170" s="191" t="s">
        <v>1234</v>
      </c>
      <c r="D170" s="157">
        <v>43136</v>
      </c>
      <c r="E170" s="157">
        <v>44232</v>
      </c>
      <c r="F170" s="170"/>
      <c r="G170" s="170"/>
      <c r="H170" s="161" t="s">
        <v>1130</v>
      </c>
      <c r="I170" s="115" t="s">
        <v>1203</v>
      </c>
      <c r="J170" s="115"/>
      <c r="K170" s="191" t="s">
        <v>595</v>
      </c>
      <c r="L170" s="193" t="s">
        <v>553</v>
      </c>
      <c r="M170" s="191" t="s">
        <v>554</v>
      </c>
      <c r="N170" s="191"/>
      <c r="O170" s="191"/>
      <c r="P170" s="191"/>
      <c r="Q170" s="191"/>
      <c r="R170" s="191"/>
      <c r="S170" s="191"/>
      <c r="T170" s="191"/>
      <c r="U170" s="191"/>
      <c r="V170" s="191">
        <f t="shared" si="99"/>
        <v>0</v>
      </c>
      <c r="W170" s="191"/>
      <c r="X170" s="191"/>
      <c r="Y170" s="191">
        <v>1</v>
      </c>
      <c r="Z170" s="191"/>
      <c r="AA170" s="191"/>
      <c r="AB170" s="191"/>
      <c r="AC170" s="191"/>
      <c r="AD170" s="191"/>
      <c r="AE170" s="191"/>
      <c r="AF170" s="191">
        <f t="shared" si="60"/>
        <v>1</v>
      </c>
      <c r="AG170" s="191">
        <f t="shared" si="61"/>
        <v>0</v>
      </c>
      <c r="AH170" s="191">
        <f t="shared" si="62"/>
        <v>1</v>
      </c>
      <c r="AI170" s="191">
        <f t="shared" si="63"/>
        <v>0</v>
      </c>
      <c r="AJ170" s="191">
        <f t="shared" si="64"/>
        <v>0</v>
      </c>
      <c r="AK170" s="191">
        <f t="shared" si="65"/>
        <v>0</v>
      </c>
      <c r="AL170" s="191">
        <f t="shared" si="66"/>
        <v>0</v>
      </c>
      <c r="AM170" s="191">
        <f t="shared" si="67"/>
        <v>0</v>
      </c>
      <c r="AN170" s="191">
        <f t="shared" si="68"/>
        <v>0</v>
      </c>
      <c r="AO170" s="194">
        <f t="shared" si="69"/>
        <v>1</v>
      </c>
      <c r="AP170" s="165">
        <v>0</v>
      </c>
      <c r="AQ170" s="165">
        <v>0</v>
      </c>
      <c r="AR170" s="179">
        <f>$AO$170/4</f>
        <v>0.25</v>
      </c>
      <c r="AS170" s="179">
        <f t="shared" ref="AS170:AU170" si="109">$AO$170/4</f>
        <v>0.25</v>
      </c>
      <c r="AT170" s="179">
        <f t="shared" si="109"/>
        <v>0.25</v>
      </c>
      <c r="AU170" s="180">
        <f t="shared" si="109"/>
        <v>0.25</v>
      </c>
      <c r="AV170" s="178">
        <v>515664</v>
      </c>
      <c r="AW170" s="178">
        <v>171121</v>
      </c>
      <c r="AX170" s="200" t="s">
        <v>31</v>
      </c>
    </row>
    <row r="171" spans="1:50" ht="15" customHeight="1" x14ac:dyDescent="0.25">
      <c r="A171" s="191" t="s">
        <v>596</v>
      </c>
      <c r="B171" s="191" t="s">
        <v>58</v>
      </c>
      <c r="C171" s="191"/>
      <c r="D171" s="157">
        <v>43230</v>
      </c>
      <c r="E171" s="157">
        <v>44326</v>
      </c>
      <c r="F171" s="170"/>
      <c r="G171" s="170"/>
      <c r="H171" s="161" t="s">
        <v>1130</v>
      </c>
      <c r="I171" s="115" t="s">
        <v>1203</v>
      </c>
      <c r="J171" s="115"/>
      <c r="K171" s="191" t="s">
        <v>597</v>
      </c>
      <c r="L171" s="193" t="s">
        <v>598</v>
      </c>
      <c r="M171" s="191" t="s">
        <v>599</v>
      </c>
      <c r="N171" s="191"/>
      <c r="O171" s="191"/>
      <c r="P171" s="191"/>
      <c r="Q171" s="191"/>
      <c r="R171" s="191"/>
      <c r="S171" s="191"/>
      <c r="T171" s="191"/>
      <c r="U171" s="191"/>
      <c r="V171" s="191">
        <f t="shared" si="99"/>
        <v>0</v>
      </c>
      <c r="W171" s="191"/>
      <c r="X171" s="191">
        <v>1</v>
      </c>
      <c r="Y171" s="191"/>
      <c r="Z171" s="191"/>
      <c r="AA171" s="191"/>
      <c r="AB171" s="191"/>
      <c r="AC171" s="191"/>
      <c r="AD171" s="191"/>
      <c r="AE171" s="191"/>
      <c r="AF171" s="191">
        <f t="shared" si="60"/>
        <v>1</v>
      </c>
      <c r="AG171" s="191">
        <f t="shared" si="61"/>
        <v>1</v>
      </c>
      <c r="AH171" s="191">
        <f t="shared" si="62"/>
        <v>0</v>
      </c>
      <c r="AI171" s="191">
        <f t="shared" si="63"/>
        <v>0</v>
      </c>
      <c r="AJ171" s="191">
        <f t="shared" si="64"/>
        <v>0</v>
      </c>
      <c r="AK171" s="191">
        <f t="shared" si="65"/>
        <v>0</v>
      </c>
      <c r="AL171" s="191">
        <f t="shared" si="66"/>
        <v>0</v>
      </c>
      <c r="AM171" s="191">
        <f t="shared" si="67"/>
        <v>0</v>
      </c>
      <c r="AN171" s="191">
        <f t="shared" si="68"/>
        <v>0</v>
      </c>
      <c r="AO171" s="194">
        <f t="shared" si="69"/>
        <v>1</v>
      </c>
      <c r="AP171" s="165">
        <v>0</v>
      </c>
      <c r="AQ171" s="165">
        <v>0</v>
      </c>
      <c r="AR171" s="179">
        <f>$AO$171/4</f>
        <v>0.25</v>
      </c>
      <c r="AS171" s="179">
        <f t="shared" ref="AS171:AU171" si="110">$AO$171/4</f>
        <v>0.25</v>
      </c>
      <c r="AT171" s="179">
        <f t="shared" si="110"/>
        <v>0.25</v>
      </c>
      <c r="AU171" s="180">
        <f t="shared" si="110"/>
        <v>0.25</v>
      </c>
      <c r="AV171" s="178">
        <v>518955</v>
      </c>
      <c r="AW171" s="178">
        <v>177124</v>
      </c>
      <c r="AX171" s="200" t="s">
        <v>62</v>
      </c>
    </row>
    <row r="172" spans="1:50" ht="15" customHeight="1" x14ac:dyDescent="0.25">
      <c r="A172" s="191" t="s">
        <v>600</v>
      </c>
      <c r="B172" s="191" t="s">
        <v>46</v>
      </c>
      <c r="C172" s="191"/>
      <c r="D172" s="157">
        <v>43608</v>
      </c>
      <c r="E172" s="157">
        <v>44704</v>
      </c>
      <c r="F172" s="170"/>
      <c r="G172" s="170"/>
      <c r="H172" s="161" t="s">
        <v>1130</v>
      </c>
      <c r="I172" s="115" t="s">
        <v>1203</v>
      </c>
      <c r="J172" s="115"/>
      <c r="K172" s="191" t="s">
        <v>601</v>
      </c>
      <c r="L172" s="193" t="s">
        <v>602</v>
      </c>
      <c r="M172" s="191" t="s">
        <v>603</v>
      </c>
      <c r="N172" s="191"/>
      <c r="O172" s="191"/>
      <c r="P172" s="191">
        <v>2</v>
      </c>
      <c r="Q172" s="191"/>
      <c r="R172" s="191"/>
      <c r="S172" s="191"/>
      <c r="T172" s="191"/>
      <c r="U172" s="191"/>
      <c r="V172" s="191">
        <f t="shared" si="99"/>
        <v>2</v>
      </c>
      <c r="W172" s="191"/>
      <c r="X172" s="191"/>
      <c r="Y172" s="191"/>
      <c r="Z172" s="191"/>
      <c r="AA172" s="191"/>
      <c r="AB172" s="191">
        <v>1</v>
      </c>
      <c r="AC172" s="191"/>
      <c r="AD172" s="191"/>
      <c r="AE172" s="191"/>
      <c r="AF172" s="191">
        <f t="shared" si="60"/>
        <v>1</v>
      </c>
      <c r="AG172" s="191">
        <f t="shared" si="61"/>
        <v>0</v>
      </c>
      <c r="AH172" s="191">
        <f t="shared" si="62"/>
        <v>0</v>
      </c>
      <c r="AI172" s="191">
        <f t="shared" si="63"/>
        <v>-2</v>
      </c>
      <c r="AJ172" s="191">
        <f t="shared" si="64"/>
        <v>0</v>
      </c>
      <c r="AK172" s="191">
        <f t="shared" si="65"/>
        <v>1</v>
      </c>
      <c r="AL172" s="191">
        <f t="shared" si="66"/>
        <v>0</v>
      </c>
      <c r="AM172" s="191">
        <f t="shared" si="67"/>
        <v>0</v>
      </c>
      <c r="AN172" s="191">
        <f t="shared" si="68"/>
        <v>0</v>
      </c>
      <c r="AO172" s="194">
        <f t="shared" si="69"/>
        <v>-1</v>
      </c>
      <c r="AP172" s="165">
        <v>0</v>
      </c>
      <c r="AQ172" s="165">
        <v>0</v>
      </c>
      <c r="AR172" s="179">
        <f>$AO$172/4</f>
        <v>-0.25</v>
      </c>
      <c r="AS172" s="179">
        <f t="shared" ref="AS172:AU172" si="111">$AO$172/4</f>
        <v>-0.25</v>
      </c>
      <c r="AT172" s="179">
        <f t="shared" si="111"/>
        <v>-0.25</v>
      </c>
      <c r="AU172" s="180">
        <f t="shared" si="111"/>
        <v>-0.25</v>
      </c>
      <c r="AV172" s="178">
        <v>518418</v>
      </c>
      <c r="AW172" s="178">
        <v>174325</v>
      </c>
      <c r="AX172" s="200" t="s">
        <v>73</v>
      </c>
    </row>
    <row r="173" spans="1:50" ht="15" customHeight="1" x14ac:dyDescent="0.25">
      <c r="A173" s="191" t="s">
        <v>604</v>
      </c>
      <c r="B173" s="191" t="s">
        <v>20</v>
      </c>
      <c r="C173" s="191"/>
      <c r="D173" s="157">
        <v>43157</v>
      </c>
      <c r="E173" s="157">
        <v>44253</v>
      </c>
      <c r="F173" s="157">
        <v>43525</v>
      </c>
      <c r="G173" s="170"/>
      <c r="H173" s="156" t="s">
        <v>1131</v>
      </c>
      <c r="I173" s="115" t="s">
        <v>1203</v>
      </c>
      <c r="J173" s="115"/>
      <c r="K173" s="191" t="s">
        <v>605</v>
      </c>
      <c r="L173" s="193" t="s">
        <v>606</v>
      </c>
      <c r="M173" s="191" t="s">
        <v>607</v>
      </c>
      <c r="N173" s="191"/>
      <c r="O173" s="191"/>
      <c r="P173" s="191"/>
      <c r="Q173" s="191">
        <v>1</v>
      </c>
      <c r="R173" s="191"/>
      <c r="S173" s="191"/>
      <c r="T173" s="191"/>
      <c r="U173" s="191"/>
      <c r="V173" s="191">
        <f t="shared" si="99"/>
        <v>1</v>
      </c>
      <c r="W173" s="191"/>
      <c r="X173" s="191"/>
      <c r="Y173" s="191"/>
      <c r="Z173" s="191"/>
      <c r="AA173" s="191"/>
      <c r="AB173" s="191">
        <v>2</v>
      </c>
      <c r="AC173" s="191"/>
      <c r="AD173" s="191"/>
      <c r="AE173" s="191"/>
      <c r="AF173" s="191">
        <f t="shared" si="60"/>
        <v>2</v>
      </c>
      <c r="AG173" s="191">
        <f t="shared" si="61"/>
        <v>0</v>
      </c>
      <c r="AH173" s="191">
        <f t="shared" si="62"/>
        <v>0</v>
      </c>
      <c r="AI173" s="191">
        <f t="shared" si="63"/>
        <v>0</v>
      </c>
      <c r="AJ173" s="191">
        <f t="shared" si="64"/>
        <v>-1</v>
      </c>
      <c r="AK173" s="191">
        <f t="shared" si="65"/>
        <v>2</v>
      </c>
      <c r="AL173" s="191">
        <f t="shared" si="66"/>
        <v>0</v>
      </c>
      <c r="AM173" s="191">
        <f t="shared" si="67"/>
        <v>0</v>
      </c>
      <c r="AN173" s="191">
        <f t="shared" si="68"/>
        <v>0</v>
      </c>
      <c r="AO173" s="194">
        <f t="shared" si="69"/>
        <v>1</v>
      </c>
      <c r="AP173" s="165">
        <v>0</v>
      </c>
      <c r="AQ173" s="165">
        <f>AO173</f>
        <v>1</v>
      </c>
      <c r="AR173" s="140">
        <v>0</v>
      </c>
      <c r="AS173" s="140">
        <v>0</v>
      </c>
      <c r="AT173" s="140">
        <v>0</v>
      </c>
      <c r="AU173" s="164">
        <v>0</v>
      </c>
      <c r="AV173" s="178">
        <v>519786</v>
      </c>
      <c r="AW173" s="178">
        <v>175060</v>
      </c>
      <c r="AX173" s="200" t="s">
        <v>53</v>
      </c>
    </row>
    <row r="174" spans="1:50" ht="15" customHeight="1" x14ac:dyDescent="0.25">
      <c r="A174" s="191" t="s">
        <v>608</v>
      </c>
      <c r="B174" s="191" t="s">
        <v>20</v>
      </c>
      <c r="C174" s="191"/>
      <c r="D174" s="157">
        <v>43224</v>
      </c>
      <c r="E174" s="157">
        <v>44320</v>
      </c>
      <c r="F174" s="157">
        <v>43252</v>
      </c>
      <c r="G174" s="157">
        <v>43616</v>
      </c>
      <c r="H174" s="156" t="s">
        <v>1129</v>
      </c>
      <c r="I174" s="115" t="s">
        <v>1203</v>
      </c>
      <c r="J174" s="115"/>
      <c r="K174" s="191" t="s">
        <v>609</v>
      </c>
      <c r="L174" s="193" t="s">
        <v>610</v>
      </c>
      <c r="M174" s="191" t="s">
        <v>611</v>
      </c>
      <c r="N174" s="191"/>
      <c r="O174" s="191"/>
      <c r="P174" s="191">
        <v>1</v>
      </c>
      <c r="Q174" s="191"/>
      <c r="R174" s="191"/>
      <c r="S174" s="191"/>
      <c r="T174" s="191"/>
      <c r="U174" s="191"/>
      <c r="V174" s="191">
        <f t="shared" si="99"/>
        <v>1</v>
      </c>
      <c r="W174" s="191"/>
      <c r="X174" s="191"/>
      <c r="Y174" s="191"/>
      <c r="Z174" s="191">
        <v>2</v>
      </c>
      <c r="AA174" s="191"/>
      <c r="AB174" s="191"/>
      <c r="AC174" s="191"/>
      <c r="AD174" s="191"/>
      <c r="AE174" s="191"/>
      <c r="AF174" s="191">
        <f t="shared" si="60"/>
        <v>2</v>
      </c>
      <c r="AG174" s="191">
        <f t="shared" si="61"/>
        <v>0</v>
      </c>
      <c r="AH174" s="191">
        <f t="shared" si="62"/>
        <v>0</v>
      </c>
      <c r="AI174" s="191">
        <f t="shared" si="63"/>
        <v>1</v>
      </c>
      <c r="AJ174" s="191">
        <f t="shared" si="64"/>
        <v>0</v>
      </c>
      <c r="AK174" s="191">
        <f t="shared" si="65"/>
        <v>0</v>
      </c>
      <c r="AL174" s="191">
        <f t="shared" si="66"/>
        <v>0</v>
      </c>
      <c r="AM174" s="191">
        <f t="shared" si="67"/>
        <v>0</v>
      </c>
      <c r="AN174" s="191">
        <f t="shared" si="68"/>
        <v>0</v>
      </c>
      <c r="AO174" s="194">
        <f t="shared" si="69"/>
        <v>1</v>
      </c>
      <c r="AP174" s="165">
        <f>AO174</f>
        <v>1</v>
      </c>
      <c r="AQ174" s="165">
        <v>0</v>
      </c>
      <c r="AR174" s="140">
        <v>0</v>
      </c>
      <c r="AS174" s="140">
        <v>0</v>
      </c>
      <c r="AT174" s="140">
        <v>0</v>
      </c>
      <c r="AU174" s="164">
        <v>0</v>
      </c>
      <c r="AV174" s="178">
        <v>517784</v>
      </c>
      <c r="AW174" s="178">
        <v>171703</v>
      </c>
      <c r="AX174" s="200" t="s">
        <v>25</v>
      </c>
    </row>
    <row r="175" spans="1:50" ht="15" customHeight="1" x14ac:dyDescent="0.25">
      <c r="A175" s="191" t="s">
        <v>612</v>
      </c>
      <c r="B175" s="191" t="s">
        <v>20</v>
      </c>
      <c r="C175" s="191"/>
      <c r="D175" s="157">
        <v>43278</v>
      </c>
      <c r="E175" s="157">
        <v>44374</v>
      </c>
      <c r="F175" s="160">
        <v>43631</v>
      </c>
      <c r="G175" s="160">
        <v>44013</v>
      </c>
      <c r="H175" s="195" t="s">
        <v>1131</v>
      </c>
      <c r="I175" s="115" t="s">
        <v>1203</v>
      </c>
      <c r="J175" s="115"/>
      <c r="K175" s="191" t="s">
        <v>613</v>
      </c>
      <c r="L175" s="193" t="s">
        <v>614</v>
      </c>
      <c r="M175" s="191" t="s">
        <v>615</v>
      </c>
      <c r="N175" s="191"/>
      <c r="O175" s="191"/>
      <c r="P175" s="191"/>
      <c r="Q175" s="191"/>
      <c r="R175" s="191"/>
      <c r="S175" s="191"/>
      <c r="T175" s="191"/>
      <c r="U175" s="191"/>
      <c r="V175" s="191">
        <f t="shared" si="99"/>
        <v>0</v>
      </c>
      <c r="W175" s="191"/>
      <c r="X175" s="191"/>
      <c r="Y175" s="191"/>
      <c r="Z175" s="191">
        <v>1</v>
      </c>
      <c r="AA175" s="191"/>
      <c r="AB175" s="191"/>
      <c r="AC175" s="191"/>
      <c r="AD175" s="191"/>
      <c r="AE175" s="191"/>
      <c r="AF175" s="191">
        <f t="shared" si="60"/>
        <v>1</v>
      </c>
      <c r="AG175" s="191">
        <f t="shared" si="61"/>
        <v>0</v>
      </c>
      <c r="AH175" s="191">
        <f t="shared" si="62"/>
        <v>0</v>
      </c>
      <c r="AI175" s="191">
        <f t="shared" si="63"/>
        <v>1</v>
      </c>
      <c r="AJ175" s="191">
        <f t="shared" si="64"/>
        <v>0</v>
      </c>
      <c r="AK175" s="191">
        <f t="shared" si="65"/>
        <v>0</v>
      </c>
      <c r="AL175" s="191">
        <f t="shared" si="66"/>
        <v>0</v>
      </c>
      <c r="AM175" s="191">
        <f t="shared" si="67"/>
        <v>0</v>
      </c>
      <c r="AN175" s="191">
        <f t="shared" si="68"/>
        <v>0</v>
      </c>
      <c r="AO175" s="194">
        <f t="shared" si="69"/>
        <v>1</v>
      </c>
      <c r="AP175" s="165">
        <v>0</v>
      </c>
      <c r="AQ175" s="165">
        <f>AO175</f>
        <v>1</v>
      </c>
      <c r="AR175" s="140">
        <v>0</v>
      </c>
      <c r="AS175" s="140">
        <v>0</v>
      </c>
      <c r="AT175" s="140">
        <v>0</v>
      </c>
      <c r="AU175" s="164">
        <v>0</v>
      </c>
      <c r="AV175" s="178">
        <v>513875</v>
      </c>
      <c r="AW175" s="178">
        <v>172459</v>
      </c>
      <c r="AX175" s="200" t="s">
        <v>41</v>
      </c>
    </row>
    <row r="176" spans="1:50" ht="15" customHeight="1" x14ac:dyDescent="0.25">
      <c r="A176" s="191" t="s">
        <v>616</v>
      </c>
      <c r="B176" s="191" t="s">
        <v>46</v>
      </c>
      <c r="C176" s="191"/>
      <c r="D176" s="157">
        <v>43439</v>
      </c>
      <c r="E176" s="157">
        <v>44535</v>
      </c>
      <c r="F176" s="157">
        <v>43780</v>
      </c>
      <c r="G176" s="170"/>
      <c r="H176" s="159" t="s">
        <v>1131</v>
      </c>
      <c r="I176" s="115" t="s">
        <v>1203</v>
      </c>
      <c r="J176" s="115"/>
      <c r="K176" s="191" t="s">
        <v>617</v>
      </c>
      <c r="L176" s="193" t="s">
        <v>618</v>
      </c>
      <c r="M176" s="191" t="s">
        <v>400</v>
      </c>
      <c r="N176" s="191"/>
      <c r="O176" s="191"/>
      <c r="P176" s="191"/>
      <c r="Q176" s="191">
        <v>1</v>
      </c>
      <c r="R176" s="191"/>
      <c r="S176" s="191"/>
      <c r="T176" s="191"/>
      <c r="U176" s="191"/>
      <c r="V176" s="191">
        <f t="shared" si="99"/>
        <v>1</v>
      </c>
      <c r="W176" s="191"/>
      <c r="X176" s="191">
        <v>1</v>
      </c>
      <c r="Y176" s="191"/>
      <c r="Z176" s="191">
        <v>1</v>
      </c>
      <c r="AA176" s="191"/>
      <c r="AB176" s="191"/>
      <c r="AC176" s="191"/>
      <c r="AD176" s="191"/>
      <c r="AE176" s="191"/>
      <c r="AF176" s="191">
        <f t="shared" si="60"/>
        <v>2</v>
      </c>
      <c r="AG176" s="191">
        <f t="shared" si="61"/>
        <v>1</v>
      </c>
      <c r="AH176" s="191">
        <f t="shared" si="62"/>
        <v>0</v>
      </c>
      <c r="AI176" s="191">
        <f t="shared" si="63"/>
        <v>1</v>
      </c>
      <c r="AJ176" s="191">
        <f t="shared" si="64"/>
        <v>-1</v>
      </c>
      <c r="AK176" s="191">
        <f t="shared" si="65"/>
        <v>0</v>
      </c>
      <c r="AL176" s="191">
        <f t="shared" si="66"/>
        <v>0</v>
      </c>
      <c r="AM176" s="191">
        <f t="shared" si="67"/>
        <v>0</v>
      </c>
      <c r="AN176" s="191">
        <f t="shared" si="68"/>
        <v>0</v>
      </c>
      <c r="AO176" s="194">
        <f t="shared" si="69"/>
        <v>1</v>
      </c>
      <c r="AP176" s="165">
        <v>0</v>
      </c>
      <c r="AQ176" s="165">
        <f>AO176</f>
        <v>1</v>
      </c>
      <c r="AR176" s="140">
        <v>0</v>
      </c>
      <c r="AS176" s="140">
        <v>0</v>
      </c>
      <c r="AT176" s="140">
        <v>0</v>
      </c>
      <c r="AU176" s="164">
        <v>0</v>
      </c>
      <c r="AV176" s="178">
        <v>520283</v>
      </c>
      <c r="AW176" s="178">
        <v>175305</v>
      </c>
      <c r="AX176" s="200" t="s">
        <v>53</v>
      </c>
    </row>
    <row r="177" spans="1:50" ht="15" customHeight="1" x14ac:dyDescent="0.25">
      <c r="A177" s="191" t="s">
        <v>619</v>
      </c>
      <c r="B177" s="191" t="s">
        <v>20</v>
      </c>
      <c r="C177" s="191"/>
      <c r="D177" s="157">
        <v>43251</v>
      </c>
      <c r="E177" s="157">
        <v>44347</v>
      </c>
      <c r="F177" s="170"/>
      <c r="G177" s="170"/>
      <c r="H177" s="161" t="s">
        <v>1130</v>
      </c>
      <c r="I177" s="115" t="s">
        <v>1203</v>
      </c>
      <c r="J177" s="115"/>
      <c r="K177" s="191" t="s">
        <v>620</v>
      </c>
      <c r="L177" s="193" t="s">
        <v>621</v>
      </c>
      <c r="M177" s="191" t="s">
        <v>622</v>
      </c>
      <c r="N177" s="191"/>
      <c r="O177" s="191"/>
      <c r="P177" s="191"/>
      <c r="Q177" s="191">
        <v>1</v>
      </c>
      <c r="R177" s="191"/>
      <c r="S177" s="191"/>
      <c r="T177" s="191"/>
      <c r="U177" s="191"/>
      <c r="V177" s="191">
        <f t="shared" si="99"/>
        <v>1</v>
      </c>
      <c r="W177" s="191"/>
      <c r="X177" s="191"/>
      <c r="Y177" s="191"/>
      <c r="Z177" s="191"/>
      <c r="AA177" s="191">
        <v>1</v>
      </c>
      <c r="AB177" s="191"/>
      <c r="AC177" s="191"/>
      <c r="AD177" s="191"/>
      <c r="AE177" s="191"/>
      <c r="AF177" s="191">
        <f t="shared" si="60"/>
        <v>1</v>
      </c>
      <c r="AG177" s="191">
        <f t="shared" si="61"/>
        <v>0</v>
      </c>
      <c r="AH177" s="191">
        <f t="shared" si="62"/>
        <v>0</v>
      </c>
      <c r="AI177" s="191">
        <f t="shared" si="63"/>
        <v>0</v>
      </c>
      <c r="AJ177" s="191">
        <f t="shared" si="64"/>
        <v>0</v>
      </c>
      <c r="AK177" s="191">
        <f t="shared" si="65"/>
        <v>0</v>
      </c>
      <c r="AL177" s="191">
        <f t="shared" si="66"/>
        <v>0</v>
      </c>
      <c r="AM177" s="191">
        <f t="shared" si="67"/>
        <v>0</v>
      </c>
      <c r="AN177" s="191">
        <f t="shared" si="68"/>
        <v>0</v>
      </c>
      <c r="AO177" s="194">
        <f t="shared" si="69"/>
        <v>0</v>
      </c>
      <c r="AP177" s="165">
        <v>0</v>
      </c>
      <c r="AQ177" s="165">
        <v>0</v>
      </c>
      <c r="AR177" s="140">
        <v>0</v>
      </c>
      <c r="AS177" s="140">
        <v>0</v>
      </c>
      <c r="AT177" s="140">
        <v>0</v>
      </c>
      <c r="AU177" s="164">
        <v>0</v>
      </c>
      <c r="AV177" s="178">
        <v>514952</v>
      </c>
      <c r="AW177" s="178">
        <v>171606</v>
      </c>
      <c r="AX177" s="200" t="s">
        <v>87</v>
      </c>
    </row>
    <row r="178" spans="1:50" ht="15" customHeight="1" x14ac:dyDescent="0.25">
      <c r="A178" s="191" t="s">
        <v>623</v>
      </c>
      <c r="B178" s="191" t="s">
        <v>20</v>
      </c>
      <c r="C178" s="191"/>
      <c r="D178" s="157">
        <v>43193</v>
      </c>
      <c r="E178" s="157">
        <v>44289</v>
      </c>
      <c r="F178" s="157">
        <v>43525</v>
      </c>
      <c r="G178" s="170"/>
      <c r="H178" s="159" t="s">
        <v>1131</v>
      </c>
      <c r="I178" s="115" t="s">
        <v>1203</v>
      </c>
      <c r="J178" s="115"/>
      <c r="K178" s="191" t="s">
        <v>624</v>
      </c>
      <c r="L178" s="193" t="s">
        <v>625</v>
      </c>
      <c r="M178" s="191" t="s">
        <v>626</v>
      </c>
      <c r="N178" s="191"/>
      <c r="O178" s="191"/>
      <c r="P178" s="191">
        <v>2</v>
      </c>
      <c r="Q178" s="191"/>
      <c r="R178" s="191"/>
      <c r="S178" s="191"/>
      <c r="T178" s="191"/>
      <c r="U178" s="191"/>
      <c r="V178" s="191">
        <f t="shared" si="99"/>
        <v>2</v>
      </c>
      <c r="W178" s="191"/>
      <c r="X178" s="191"/>
      <c r="Y178" s="191"/>
      <c r="Z178" s="191"/>
      <c r="AA178" s="191">
        <v>2</v>
      </c>
      <c r="AB178" s="191"/>
      <c r="AC178" s="191"/>
      <c r="AD178" s="191"/>
      <c r="AE178" s="191"/>
      <c r="AF178" s="191">
        <f t="shared" si="60"/>
        <v>2</v>
      </c>
      <c r="AG178" s="191">
        <f t="shared" si="61"/>
        <v>0</v>
      </c>
      <c r="AH178" s="191">
        <f t="shared" si="62"/>
        <v>0</v>
      </c>
      <c r="AI178" s="191">
        <f t="shared" si="63"/>
        <v>-2</v>
      </c>
      <c r="AJ178" s="191">
        <f t="shared" si="64"/>
        <v>2</v>
      </c>
      <c r="AK178" s="191">
        <f t="shared" si="65"/>
        <v>0</v>
      </c>
      <c r="AL178" s="191">
        <f t="shared" si="66"/>
        <v>0</v>
      </c>
      <c r="AM178" s="191">
        <f t="shared" si="67"/>
        <v>0</v>
      </c>
      <c r="AN178" s="191">
        <f t="shared" si="68"/>
        <v>0</v>
      </c>
      <c r="AO178" s="194">
        <f t="shared" si="69"/>
        <v>0</v>
      </c>
      <c r="AP178" s="165">
        <v>0</v>
      </c>
      <c r="AQ178" s="165">
        <f>AO178</f>
        <v>0</v>
      </c>
      <c r="AR178" s="140">
        <v>0</v>
      </c>
      <c r="AS178" s="140">
        <v>0</v>
      </c>
      <c r="AT178" s="140">
        <v>0</v>
      </c>
      <c r="AU178" s="164">
        <v>0</v>
      </c>
      <c r="AV178" s="178">
        <v>522357</v>
      </c>
      <c r="AW178" s="178">
        <v>175528</v>
      </c>
      <c r="AX178" s="200" t="s">
        <v>86</v>
      </c>
    </row>
    <row r="179" spans="1:50" ht="15" customHeight="1" x14ac:dyDescent="0.25">
      <c r="A179" s="191" t="s">
        <v>627</v>
      </c>
      <c r="B179" s="191" t="s">
        <v>20</v>
      </c>
      <c r="C179" s="191"/>
      <c r="D179" s="157">
        <v>43452</v>
      </c>
      <c r="E179" s="157">
        <v>44548</v>
      </c>
      <c r="F179" s="170"/>
      <c r="G179" s="170"/>
      <c r="H179" s="161" t="s">
        <v>1130</v>
      </c>
      <c r="I179" s="115" t="s">
        <v>1203</v>
      </c>
      <c r="J179" s="115"/>
      <c r="K179" s="191" t="s">
        <v>628</v>
      </c>
      <c r="L179" s="193" t="s">
        <v>629</v>
      </c>
      <c r="M179" s="191" t="s">
        <v>630</v>
      </c>
      <c r="N179" s="191"/>
      <c r="O179" s="191"/>
      <c r="P179" s="191"/>
      <c r="Q179" s="191">
        <v>1</v>
      </c>
      <c r="R179" s="191"/>
      <c r="S179" s="191"/>
      <c r="T179" s="191"/>
      <c r="U179" s="191"/>
      <c r="V179" s="191">
        <f t="shared" si="99"/>
        <v>1</v>
      </c>
      <c r="W179" s="191"/>
      <c r="X179" s="191"/>
      <c r="Y179" s="191"/>
      <c r="Z179" s="191"/>
      <c r="AA179" s="191"/>
      <c r="AB179" s="191"/>
      <c r="AC179" s="191">
        <v>1</v>
      </c>
      <c r="AD179" s="191"/>
      <c r="AE179" s="191"/>
      <c r="AF179" s="191">
        <f t="shared" si="60"/>
        <v>1</v>
      </c>
      <c r="AG179" s="191">
        <f t="shared" si="61"/>
        <v>0</v>
      </c>
      <c r="AH179" s="191">
        <f t="shared" si="62"/>
        <v>0</v>
      </c>
      <c r="AI179" s="191">
        <f t="shared" si="63"/>
        <v>0</v>
      </c>
      <c r="AJ179" s="191">
        <f t="shared" si="64"/>
        <v>-1</v>
      </c>
      <c r="AK179" s="191">
        <f t="shared" si="65"/>
        <v>0</v>
      </c>
      <c r="AL179" s="191">
        <f t="shared" si="66"/>
        <v>1</v>
      </c>
      <c r="AM179" s="191">
        <f t="shared" si="67"/>
        <v>0</v>
      </c>
      <c r="AN179" s="191">
        <f t="shared" si="68"/>
        <v>0</v>
      </c>
      <c r="AO179" s="194">
        <f t="shared" si="69"/>
        <v>0</v>
      </c>
      <c r="AP179" s="165">
        <v>0</v>
      </c>
      <c r="AQ179" s="165">
        <v>0</v>
      </c>
      <c r="AR179" s="140">
        <v>0</v>
      </c>
      <c r="AS179" s="140">
        <v>0</v>
      </c>
      <c r="AT179" s="140">
        <v>0</v>
      </c>
      <c r="AU179" s="164">
        <v>0</v>
      </c>
      <c r="AV179" s="178">
        <v>518177</v>
      </c>
      <c r="AW179" s="178">
        <v>173103</v>
      </c>
      <c r="AX179" s="200" t="s">
        <v>25</v>
      </c>
    </row>
    <row r="180" spans="1:50" ht="15" customHeight="1" x14ac:dyDescent="0.25">
      <c r="A180" s="191" t="s">
        <v>631</v>
      </c>
      <c r="B180" s="191" t="s">
        <v>20</v>
      </c>
      <c r="C180" s="191"/>
      <c r="D180" s="157">
        <v>43636</v>
      </c>
      <c r="E180" s="157">
        <v>44732</v>
      </c>
      <c r="F180" s="170"/>
      <c r="G180" s="170"/>
      <c r="H180" s="161" t="s">
        <v>1130</v>
      </c>
      <c r="I180" s="115" t="s">
        <v>1203</v>
      </c>
      <c r="J180" s="115"/>
      <c r="K180" s="191" t="s">
        <v>632</v>
      </c>
      <c r="L180" s="193" t="s">
        <v>633</v>
      </c>
      <c r="M180" s="191" t="s">
        <v>634</v>
      </c>
      <c r="N180" s="191"/>
      <c r="O180" s="191"/>
      <c r="P180" s="191">
        <v>1</v>
      </c>
      <c r="Q180" s="191"/>
      <c r="R180" s="191"/>
      <c r="S180" s="191"/>
      <c r="T180" s="191"/>
      <c r="U180" s="191"/>
      <c r="V180" s="191">
        <f t="shared" si="99"/>
        <v>1</v>
      </c>
      <c r="W180" s="191"/>
      <c r="X180" s="191"/>
      <c r="Y180" s="191">
        <v>1</v>
      </c>
      <c r="Z180" s="191">
        <v>1</v>
      </c>
      <c r="AA180" s="191">
        <v>3</v>
      </c>
      <c r="AB180" s="191"/>
      <c r="AC180" s="191"/>
      <c r="AD180" s="191"/>
      <c r="AE180" s="191"/>
      <c r="AF180" s="191">
        <f t="shared" si="60"/>
        <v>5</v>
      </c>
      <c r="AG180" s="191">
        <f t="shared" si="61"/>
        <v>0</v>
      </c>
      <c r="AH180" s="191">
        <f t="shared" si="62"/>
        <v>1</v>
      </c>
      <c r="AI180" s="191">
        <f t="shared" si="63"/>
        <v>0</v>
      </c>
      <c r="AJ180" s="191">
        <f t="shared" si="64"/>
        <v>3</v>
      </c>
      <c r="AK180" s="191">
        <f t="shared" si="65"/>
        <v>0</v>
      </c>
      <c r="AL180" s="191">
        <f t="shared" si="66"/>
        <v>0</v>
      </c>
      <c r="AM180" s="191">
        <f t="shared" si="67"/>
        <v>0</v>
      </c>
      <c r="AN180" s="191">
        <f t="shared" si="68"/>
        <v>0</v>
      </c>
      <c r="AO180" s="194">
        <f t="shared" si="69"/>
        <v>4</v>
      </c>
      <c r="AP180" s="165">
        <v>0</v>
      </c>
      <c r="AQ180" s="165">
        <v>0</v>
      </c>
      <c r="AR180" s="140">
        <f>$AO$180/4</f>
        <v>1</v>
      </c>
      <c r="AS180" s="140">
        <f t="shared" ref="AS180:AU180" si="112">$AO$180/4</f>
        <v>1</v>
      </c>
      <c r="AT180" s="140">
        <f t="shared" si="112"/>
        <v>1</v>
      </c>
      <c r="AU180" s="164">
        <f t="shared" si="112"/>
        <v>1</v>
      </c>
      <c r="AV180" s="178">
        <v>512966</v>
      </c>
      <c r="AW180" s="178">
        <v>170724</v>
      </c>
      <c r="AX180" s="200" t="s">
        <v>51</v>
      </c>
    </row>
    <row r="181" spans="1:50" ht="15" customHeight="1" x14ac:dyDescent="0.25">
      <c r="A181" s="191" t="s">
        <v>635</v>
      </c>
      <c r="B181" s="191" t="s">
        <v>46</v>
      </c>
      <c r="C181" s="191"/>
      <c r="D181" s="157">
        <v>43382</v>
      </c>
      <c r="E181" s="157">
        <v>44478</v>
      </c>
      <c r="F181" s="157">
        <v>43405</v>
      </c>
      <c r="G181" s="160">
        <v>43908</v>
      </c>
      <c r="H181" s="156" t="s">
        <v>1129</v>
      </c>
      <c r="I181" s="115" t="s">
        <v>1203</v>
      </c>
      <c r="J181" s="115"/>
      <c r="K181" s="191" t="s">
        <v>636</v>
      </c>
      <c r="L181" s="193" t="s">
        <v>637</v>
      </c>
      <c r="M181" s="191" t="s">
        <v>638</v>
      </c>
      <c r="N181" s="191">
        <v>2</v>
      </c>
      <c r="O181" s="191"/>
      <c r="P181" s="191"/>
      <c r="Q181" s="191"/>
      <c r="R181" s="191"/>
      <c r="S181" s="191"/>
      <c r="T181" s="191"/>
      <c r="U181" s="191"/>
      <c r="V181" s="191">
        <f t="shared" si="99"/>
        <v>2</v>
      </c>
      <c r="W181" s="191"/>
      <c r="X181" s="191"/>
      <c r="Y181" s="191">
        <v>1</v>
      </c>
      <c r="Z181" s="191"/>
      <c r="AA181" s="191"/>
      <c r="AB181" s="191"/>
      <c r="AC181" s="191"/>
      <c r="AD181" s="191"/>
      <c r="AE181" s="191"/>
      <c r="AF181" s="191">
        <f t="shared" si="60"/>
        <v>1</v>
      </c>
      <c r="AG181" s="191">
        <f t="shared" si="61"/>
        <v>-2</v>
      </c>
      <c r="AH181" s="191">
        <f t="shared" si="62"/>
        <v>1</v>
      </c>
      <c r="AI181" s="191">
        <f t="shared" si="63"/>
        <v>0</v>
      </c>
      <c r="AJ181" s="191">
        <f t="shared" si="64"/>
        <v>0</v>
      </c>
      <c r="AK181" s="191">
        <f t="shared" si="65"/>
        <v>0</v>
      </c>
      <c r="AL181" s="191">
        <f t="shared" si="66"/>
        <v>0</v>
      </c>
      <c r="AM181" s="191">
        <f t="shared" si="67"/>
        <v>0</v>
      </c>
      <c r="AN181" s="191">
        <f t="shared" si="68"/>
        <v>0</v>
      </c>
      <c r="AO181" s="194">
        <f t="shared" si="69"/>
        <v>-1</v>
      </c>
      <c r="AP181" s="165">
        <f>AO181</f>
        <v>-1</v>
      </c>
      <c r="AQ181" s="165">
        <v>0</v>
      </c>
      <c r="AR181" s="140">
        <v>0</v>
      </c>
      <c r="AS181" s="140">
        <v>0</v>
      </c>
      <c r="AT181" s="140">
        <v>0</v>
      </c>
      <c r="AU181" s="164">
        <v>0</v>
      </c>
      <c r="AV181" s="178">
        <v>514998</v>
      </c>
      <c r="AW181" s="178">
        <v>172958</v>
      </c>
      <c r="AX181" s="200" t="s">
        <v>41</v>
      </c>
    </row>
    <row r="182" spans="1:50" ht="15" customHeight="1" x14ac:dyDescent="0.25">
      <c r="A182" s="191" t="s">
        <v>639</v>
      </c>
      <c r="B182" s="191" t="s">
        <v>38</v>
      </c>
      <c r="C182" s="191"/>
      <c r="D182" s="157">
        <v>43305</v>
      </c>
      <c r="E182" s="157">
        <v>44401</v>
      </c>
      <c r="F182" s="157">
        <v>43586</v>
      </c>
      <c r="G182" s="157">
        <v>43722</v>
      </c>
      <c r="H182" s="156" t="s">
        <v>1129</v>
      </c>
      <c r="I182" s="115" t="s">
        <v>1203</v>
      </c>
      <c r="J182" s="115"/>
      <c r="K182" s="191" t="s">
        <v>640</v>
      </c>
      <c r="L182" s="193" t="s">
        <v>641</v>
      </c>
      <c r="M182" s="191" t="s">
        <v>642</v>
      </c>
      <c r="N182" s="191"/>
      <c r="O182" s="191"/>
      <c r="P182" s="191"/>
      <c r="Q182" s="191"/>
      <c r="R182" s="191"/>
      <c r="S182" s="191"/>
      <c r="T182" s="191"/>
      <c r="U182" s="191"/>
      <c r="V182" s="191">
        <f t="shared" si="99"/>
        <v>0</v>
      </c>
      <c r="W182" s="191"/>
      <c r="X182" s="191">
        <v>4</v>
      </c>
      <c r="Y182" s="191"/>
      <c r="Z182" s="191"/>
      <c r="AA182" s="191"/>
      <c r="AB182" s="191"/>
      <c r="AC182" s="191"/>
      <c r="AD182" s="191"/>
      <c r="AE182" s="191"/>
      <c r="AF182" s="191">
        <f t="shared" si="60"/>
        <v>4</v>
      </c>
      <c r="AG182" s="191">
        <f t="shared" si="61"/>
        <v>4</v>
      </c>
      <c r="AH182" s="191">
        <f t="shared" si="62"/>
        <v>0</v>
      </c>
      <c r="AI182" s="191">
        <f t="shared" si="63"/>
        <v>0</v>
      </c>
      <c r="AJ182" s="191">
        <f t="shared" si="64"/>
        <v>0</v>
      </c>
      <c r="AK182" s="191">
        <f t="shared" si="65"/>
        <v>0</v>
      </c>
      <c r="AL182" s="191">
        <f t="shared" si="66"/>
        <v>0</v>
      </c>
      <c r="AM182" s="191">
        <f t="shared" si="67"/>
        <v>0</v>
      </c>
      <c r="AN182" s="191">
        <f t="shared" si="68"/>
        <v>0</v>
      </c>
      <c r="AO182" s="194">
        <f t="shared" si="69"/>
        <v>4</v>
      </c>
      <c r="AP182" s="165">
        <f>AO182</f>
        <v>4</v>
      </c>
      <c r="AQ182" s="165">
        <v>0</v>
      </c>
      <c r="AR182" s="140">
        <v>0</v>
      </c>
      <c r="AS182" s="140">
        <v>0</v>
      </c>
      <c r="AT182" s="140">
        <v>0</v>
      </c>
      <c r="AU182" s="164">
        <v>0</v>
      </c>
      <c r="AV182" s="178">
        <v>515424</v>
      </c>
      <c r="AW182" s="178">
        <v>173951</v>
      </c>
      <c r="AX182" s="200" t="s">
        <v>36</v>
      </c>
    </row>
    <row r="183" spans="1:50" ht="15" customHeight="1" x14ac:dyDescent="0.25">
      <c r="A183" s="191" t="s">
        <v>643</v>
      </c>
      <c r="B183" s="191" t="s">
        <v>46</v>
      </c>
      <c r="C183" s="191"/>
      <c r="D183" s="157">
        <v>43350</v>
      </c>
      <c r="E183" s="157">
        <v>44446</v>
      </c>
      <c r="F183" s="157">
        <v>43405</v>
      </c>
      <c r="G183" s="170"/>
      <c r="H183" s="195" t="s">
        <v>1131</v>
      </c>
      <c r="I183" s="115" t="s">
        <v>1203</v>
      </c>
      <c r="J183" s="115"/>
      <c r="K183" s="191" t="s">
        <v>644</v>
      </c>
      <c r="L183" s="193" t="s">
        <v>645</v>
      </c>
      <c r="M183" s="191" t="s">
        <v>646</v>
      </c>
      <c r="N183" s="191"/>
      <c r="O183" s="191">
        <v>1</v>
      </c>
      <c r="P183" s="191"/>
      <c r="Q183" s="191"/>
      <c r="R183" s="191"/>
      <c r="S183" s="191"/>
      <c r="T183" s="191"/>
      <c r="U183" s="191"/>
      <c r="V183" s="191">
        <f t="shared" si="99"/>
        <v>1</v>
      </c>
      <c r="W183" s="191"/>
      <c r="X183" s="191">
        <v>2</v>
      </c>
      <c r="Y183" s="191"/>
      <c r="Z183" s="191"/>
      <c r="AA183" s="191"/>
      <c r="AB183" s="191"/>
      <c r="AC183" s="191"/>
      <c r="AD183" s="191"/>
      <c r="AE183" s="191"/>
      <c r="AF183" s="191">
        <f t="shared" si="60"/>
        <v>2</v>
      </c>
      <c r="AG183" s="191">
        <f t="shared" si="61"/>
        <v>2</v>
      </c>
      <c r="AH183" s="191">
        <f t="shared" si="62"/>
        <v>-1</v>
      </c>
      <c r="AI183" s="191">
        <f t="shared" si="63"/>
        <v>0</v>
      </c>
      <c r="AJ183" s="191">
        <f t="shared" si="64"/>
        <v>0</v>
      </c>
      <c r="AK183" s="191">
        <f t="shared" si="65"/>
        <v>0</v>
      </c>
      <c r="AL183" s="191">
        <f t="shared" si="66"/>
        <v>0</v>
      </c>
      <c r="AM183" s="191">
        <f t="shared" si="67"/>
        <v>0</v>
      </c>
      <c r="AN183" s="191">
        <f t="shared" si="68"/>
        <v>0</v>
      </c>
      <c r="AO183" s="194">
        <f t="shared" si="69"/>
        <v>1</v>
      </c>
      <c r="AP183" s="165">
        <v>0</v>
      </c>
      <c r="AQ183" s="165">
        <f>AO183</f>
        <v>1</v>
      </c>
      <c r="AR183" s="140">
        <v>0</v>
      </c>
      <c r="AS183" s="140">
        <v>0</v>
      </c>
      <c r="AT183" s="140">
        <v>0</v>
      </c>
      <c r="AU183" s="164">
        <v>0</v>
      </c>
      <c r="AV183" s="178">
        <v>515991</v>
      </c>
      <c r="AW183" s="178">
        <v>168830</v>
      </c>
      <c r="AX183" s="200" t="s">
        <v>26</v>
      </c>
    </row>
    <row r="184" spans="1:50" ht="15" customHeight="1" x14ac:dyDescent="0.25">
      <c r="A184" s="191" t="s">
        <v>647</v>
      </c>
      <c r="B184" s="191" t="s">
        <v>38</v>
      </c>
      <c r="C184" s="191" t="s">
        <v>1234</v>
      </c>
      <c r="D184" s="157">
        <v>43207</v>
      </c>
      <c r="E184" s="157">
        <v>44333</v>
      </c>
      <c r="F184" s="170"/>
      <c r="G184" s="170"/>
      <c r="H184" s="161" t="s">
        <v>1130</v>
      </c>
      <c r="I184" s="115" t="s">
        <v>1203</v>
      </c>
      <c r="J184" s="115"/>
      <c r="K184" s="191" t="s">
        <v>648</v>
      </c>
      <c r="L184" s="193" t="s">
        <v>649</v>
      </c>
      <c r="M184" s="191" t="s">
        <v>650</v>
      </c>
      <c r="N184" s="191"/>
      <c r="O184" s="191"/>
      <c r="P184" s="191"/>
      <c r="Q184" s="191"/>
      <c r="R184" s="191"/>
      <c r="S184" s="191"/>
      <c r="T184" s="191"/>
      <c r="U184" s="191"/>
      <c r="V184" s="191">
        <f t="shared" si="99"/>
        <v>0</v>
      </c>
      <c r="W184" s="191"/>
      <c r="X184" s="191"/>
      <c r="Y184" s="191">
        <v>2</v>
      </c>
      <c r="Z184" s="191"/>
      <c r="AA184" s="191"/>
      <c r="AB184" s="191"/>
      <c r="AC184" s="191"/>
      <c r="AD184" s="191"/>
      <c r="AE184" s="191"/>
      <c r="AF184" s="191">
        <f t="shared" si="60"/>
        <v>2</v>
      </c>
      <c r="AG184" s="191">
        <f t="shared" si="61"/>
        <v>0</v>
      </c>
      <c r="AH184" s="191">
        <f t="shared" si="62"/>
        <v>2</v>
      </c>
      <c r="AI184" s="191">
        <f t="shared" si="63"/>
        <v>0</v>
      </c>
      <c r="AJ184" s="191">
        <f t="shared" si="64"/>
        <v>0</v>
      </c>
      <c r="AK184" s="191">
        <f t="shared" si="65"/>
        <v>0</v>
      </c>
      <c r="AL184" s="191">
        <f t="shared" si="66"/>
        <v>0</v>
      </c>
      <c r="AM184" s="191">
        <f t="shared" si="67"/>
        <v>0</v>
      </c>
      <c r="AN184" s="191">
        <f t="shared" si="68"/>
        <v>0</v>
      </c>
      <c r="AO184" s="194">
        <f t="shared" si="69"/>
        <v>2</v>
      </c>
      <c r="AP184" s="165">
        <v>0</v>
      </c>
      <c r="AQ184" s="165">
        <v>0</v>
      </c>
      <c r="AR184" s="140">
        <f>$AO$184/4</f>
        <v>0.5</v>
      </c>
      <c r="AS184" s="140">
        <f t="shared" ref="AS184:AU184" si="113">$AO$184/4</f>
        <v>0.5</v>
      </c>
      <c r="AT184" s="140">
        <f t="shared" si="113"/>
        <v>0.5</v>
      </c>
      <c r="AU184" s="164">
        <f t="shared" si="113"/>
        <v>0.5</v>
      </c>
      <c r="AV184" s="178">
        <v>514188</v>
      </c>
      <c r="AW184" s="178">
        <v>170550</v>
      </c>
      <c r="AX184" s="200" t="s">
        <v>87</v>
      </c>
    </row>
    <row r="185" spans="1:50" ht="15" customHeight="1" x14ac:dyDescent="0.25">
      <c r="A185" s="191" t="s">
        <v>651</v>
      </c>
      <c r="B185" s="191" t="s">
        <v>20</v>
      </c>
      <c r="C185" s="191"/>
      <c r="D185" s="157">
        <v>43363</v>
      </c>
      <c r="E185" s="157">
        <v>44459</v>
      </c>
      <c r="F185" s="157">
        <v>43199</v>
      </c>
      <c r="G185" s="157">
        <v>43678</v>
      </c>
      <c r="H185" s="156" t="s">
        <v>1129</v>
      </c>
      <c r="I185" s="115" t="s">
        <v>1203</v>
      </c>
      <c r="J185" s="115"/>
      <c r="K185" s="191" t="s">
        <v>652</v>
      </c>
      <c r="L185" s="193" t="s">
        <v>653</v>
      </c>
      <c r="M185" s="191" t="s">
        <v>654</v>
      </c>
      <c r="N185" s="191"/>
      <c r="O185" s="191"/>
      <c r="P185" s="191">
        <v>1</v>
      </c>
      <c r="Q185" s="191"/>
      <c r="R185" s="191"/>
      <c r="S185" s="191"/>
      <c r="T185" s="191"/>
      <c r="U185" s="191"/>
      <c r="V185" s="191">
        <f t="shared" si="99"/>
        <v>1</v>
      </c>
      <c r="W185" s="191"/>
      <c r="X185" s="191"/>
      <c r="Y185" s="191"/>
      <c r="Z185" s="191">
        <v>2</v>
      </c>
      <c r="AA185" s="191"/>
      <c r="AB185" s="191"/>
      <c r="AC185" s="191"/>
      <c r="AD185" s="191"/>
      <c r="AE185" s="191"/>
      <c r="AF185" s="191">
        <f t="shared" si="60"/>
        <v>2</v>
      </c>
      <c r="AG185" s="191">
        <f t="shared" si="61"/>
        <v>0</v>
      </c>
      <c r="AH185" s="191">
        <f t="shared" si="62"/>
        <v>0</v>
      </c>
      <c r="AI185" s="191">
        <f t="shared" si="63"/>
        <v>1</v>
      </c>
      <c r="AJ185" s="191">
        <f t="shared" si="64"/>
        <v>0</v>
      </c>
      <c r="AK185" s="191">
        <f t="shared" si="65"/>
        <v>0</v>
      </c>
      <c r="AL185" s="191">
        <f t="shared" si="66"/>
        <v>0</v>
      </c>
      <c r="AM185" s="191">
        <f t="shared" si="67"/>
        <v>0</v>
      </c>
      <c r="AN185" s="191">
        <f t="shared" si="68"/>
        <v>0</v>
      </c>
      <c r="AO185" s="194">
        <f t="shared" si="69"/>
        <v>1</v>
      </c>
      <c r="AP185" s="165">
        <f>AO185</f>
        <v>1</v>
      </c>
      <c r="AQ185" s="165">
        <v>0</v>
      </c>
      <c r="AR185" s="140">
        <v>0</v>
      </c>
      <c r="AS185" s="140">
        <v>0</v>
      </c>
      <c r="AT185" s="140">
        <v>0</v>
      </c>
      <c r="AU185" s="164">
        <v>0</v>
      </c>
      <c r="AV185" s="178">
        <v>514859</v>
      </c>
      <c r="AW185" s="178">
        <v>172254</v>
      </c>
      <c r="AX185" s="200" t="s">
        <v>21</v>
      </c>
    </row>
    <row r="186" spans="1:50" ht="15" customHeight="1" x14ac:dyDescent="0.25">
      <c r="A186" s="191" t="s">
        <v>655</v>
      </c>
      <c r="B186" s="191" t="s">
        <v>20</v>
      </c>
      <c r="C186" s="191"/>
      <c r="D186" s="157">
        <v>43329</v>
      </c>
      <c r="E186" s="157">
        <v>44425</v>
      </c>
      <c r="F186" s="157">
        <v>43689</v>
      </c>
      <c r="G186" s="170"/>
      <c r="H186" s="195" t="s">
        <v>1131</v>
      </c>
      <c r="I186" s="115" t="s">
        <v>1203</v>
      </c>
      <c r="J186" s="115"/>
      <c r="K186" s="191" t="s">
        <v>656</v>
      </c>
      <c r="L186" s="193" t="s">
        <v>657</v>
      </c>
      <c r="M186" s="191" t="s">
        <v>658</v>
      </c>
      <c r="N186" s="191"/>
      <c r="O186" s="191"/>
      <c r="P186" s="191"/>
      <c r="Q186" s="191"/>
      <c r="R186" s="191"/>
      <c r="S186" s="191"/>
      <c r="T186" s="191"/>
      <c r="U186" s="191"/>
      <c r="V186" s="191">
        <f t="shared" si="99"/>
        <v>0</v>
      </c>
      <c r="W186" s="191"/>
      <c r="X186" s="191"/>
      <c r="Y186" s="191"/>
      <c r="Z186" s="191"/>
      <c r="AA186" s="191">
        <v>1</v>
      </c>
      <c r="AB186" s="191"/>
      <c r="AC186" s="191"/>
      <c r="AD186" s="191"/>
      <c r="AE186" s="191"/>
      <c r="AF186" s="191">
        <f t="shared" si="60"/>
        <v>1</v>
      </c>
      <c r="AG186" s="191">
        <f t="shared" si="61"/>
        <v>0</v>
      </c>
      <c r="AH186" s="191">
        <f t="shared" si="62"/>
        <v>0</v>
      </c>
      <c r="AI186" s="191">
        <f t="shared" si="63"/>
        <v>0</v>
      </c>
      <c r="AJ186" s="191">
        <f t="shared" si="64"/>
        <v>1</v>
      </c>
      <c r="AK186" s="191">
        <f t="shared" si="65"/>
        <v>0</v>
      </c>
      <c r="AL186" s="191">
        <f t="shared" si="66"/>
        <v>0</v>
      </c>
      <c r="AM186" s="191">
        <f t="shared" si="67"/>
        <v>0</v>
      </c>
      <c r="AN186" s="191">
        <f t="shared" si="68"/>
        <v>0</v>
      </c>
      <c r="AO186" s="194">
        <f t="shared" si="69"/>
        <v>1</v>
      </c>
      <c r="AP186" s="165">
        <v>0</v>
      </c>
      <c r="AQ186" s="165">
        <f>AO186</f>
        <v>1</v>
      </c>
      <c r="AR186" s="140">
        <v>0</v>
      </c>
      <c r="AS186" s="140">
        <v>0</v>
      </c>
      <c r="AT186" s="140">
        <v>0</v>
      </c>
      <c r="AU186" s="164">
        <v>0</v>
      </c>
      <c r="AV186" s="178">
        <v>513446</v>
      </c>
      <c r="AW186" s="178">
        <v>170353</v>
      </c>
      <c r="AX186" s="200" t="s">
        <v>26</v>
      </c>
    </row>
    <row r="187" spans="1:50" ht="15" customHeight="1" x14ac:dyDescent="0.25">
      <c r="A187" s="191" t="s">
        <v>659</v>
      </c>
      <c r="B187" s="191" t="s">
        <v>20</v>
      </c>
      <c r="C187" s="191"/>
      <c r="D187" s="157">
        <v>43377</v>
      </c>
      <c r="E187" s="157">
        <v>44473</v>
      </c>
      <c r="F187" s="170"/>
      <c r="G187" s="170"/>
      <c r="H187" s="161" t="s">
        <v>1130</v>
      </c>
      <c r="I187" s="115" t="s">
        <v>1203</v>
      </c>
      <c r="J187" s="115"/>
      <c r="K187" s="191" t="s">
        <v>660</v>
      </c>
      <c r="L187" s="193" t="s">
        <v>661</v>
      </c>
      <c r="M187" s="191" t="s">
        <v>662</v>
      </c>
      <c r="N187" s="191"/>
      <c r="O187" s="191"/>
      <c r="P187" s="191"/>
      <c r="Q187" s="191">
        <v>1</v>
      </c>
      <c r="R187" s="191"/>
      <c r="S187" s="191"/>
      <c r="T187" s="191"/>
      <c r="U187" s="191"/>
      <c r="V187" s="191">
        <f t="shared" ref="V187:V218" si="114">SUM(N187:U187)</f>
        <v>1</v>
      </c>
      <c r="W187" s="191"/>
      <c r="X187" s="191"/>
      <c r="Y187" s="191"/>
      <c r="Z187" s="191"/>
      <c r="AA187" s="191">
        <v>1</v>
      </c>
      <c r="AB187" s="191"/>
      <c r="AC187" s="191"/>
      <c r="AD187" s="191"/>
      <c r="AE187" s="191"/>
      <c r="AF187" s="191">
        <f t="shared" si="60"/>
        <v>1</v>
      </c>
      <c r="AG187" s="191">
        <f t="shared" si="61"/>
        <v>0</v>
      </c>
      <c r="AH187" s="191">
        <f t="shared" si="62"/>
        <v>0</v>
      </c>
      <c r="AI187" s="191">
        <f t="shared" si="63"/>
        <v>0</v>
      </c>
      <c r="AJ187" s="191">
        <f t="shared" si="64"/>
        <v>0</v>
      </c>
      <c r="AK187" s="191">
        <f t="shared" si="65"/>
        <v>0</v>
      </c>
      <c r="AL187" s="191">
        <f t="shared" si="66"/>
        <v>0</v>
      </c>
      <c r="AM187" s="191">
        <f t="shared" si="67"/>
        <v>0</v>
      </c>
      <c r="AN187" s="191">
        <f t="shared" si="68"/>
        <v>0</v>
      </c>
      <c r="AO187" s="194">
        <f t="shared" si="69"/>
        <v>0</v>
      </c>
      <c r="AP187" s="165">
        <v>0</v>
      </c>
      <c r="AQ187" s="165">
        <v>0</v>
      </c>
      <c r="AR187" s="140">
        <v>0</v>
      </c>
      <c r="AS187" s="140">
        <v>0</v>
      </c>
      <c r="AT187" s="140">
        <v>0</v>
      </c>
      <c r="AU187" s="164">
        <v>0</v>
      </c>
      <c r="AV187" s="178">
        <v>518695</v>
      </c>
      <c r="AW187" s="178">
        <v>174476</v>
      </c>
      <c r="AX187" s="200" t="s">
        <v>73</v>
      </c>
    </row>
    <row r="188" spans="1:50" ht="15" customHeight="1" x14ac:dyDescent="0.25">
      <c r="A188" s="191" t="s">
        <v>663</v>
      </c>
      <c r="B188" s="191" t="s">
        <v>38</v>
      </c>
      <c r="C188" s="191"/>
      <c r="D188" s="157">
        <v>43446</v>
      </c>
      <c r="E188" s="157">
        <v>44543</v>
      </c>
      <c r="F188" s="157">
        <v>43473</v>
      </c>
      <c r="G188" s="157">
        <v>43868</v>
      </c>
      <c r="H188" s="156" t="s">
        <v>1129</v>
      </c>
      <c r="I188" s="115" t="s">
        <v>1203</v>
      </c>
      <c r="J188" s="115"/>
      <c r="K188" s="191" t="s">
        <v>664</v>
      </c>
      <c r="L188" s="193" t="s">
        <v>665</v>
      </c>
      <c r="M188" s="191" t="s">
        <v>492</v>
      </c>
      <c r="N188" s="191"/>
      <c r="O188" s="191"/>
      <c r="P188" s="191"/>
      <c r="Q188" s="191"/>
      <c r="R188" s="191"/>
      <c r="S188" s="191"/>
      <c r="T188" s="191"/>
      <c r="U188" s="191"/>
      <c r="V188" s="191">
        <f t="shared" si="114"/>
        <v>0</v>
      </c>
      <c r="W188" s="191"/>
      <c r="X188" s="191">
        <v>1</v>
      </c>
      <c r="Y188" s="191"/>
      <c r="Z188" s="191"/>
      <c r="AA188" s="191"/>
      <c r="AB188" s="191"/>
      <c r="AC188" s="191"/>
      <c r="AD188" s="191"/>
      <c r="AE188" s="191"/>
      <c r="AF188" s="191">
        <f t="shared" si="60"/>
        <v>1</v>
      </c>
      <c r="AG188" s="191">
        <f t="shared" si="61"/>
        <v>1</v>
      </c>
      <c r="AH188" s="191">
        <f t="shared" si="62"/>
        <v>0</v>
      </c>
      <c r="AI188" s="191">
        <f t="shared" si="63"/>
        <v>0</v>
      </c>
      <c r="AJ188" s="191">
        <f t="shared" si="64"/>
        <v>0</v>
      </c>
      <c r="AK188" s="191">
        <f t="shared" si="65"/>
        <v>0</v>
      </c>
      <c r="AL188" s="191">
        <f t="shared" si="66"/>
        <v>0</v>
      </c>
      <c r="AM188" s="191">
        <f t="shared" si="67"/>
        <v>0</v>
      </c>
      <c r="AN188" s="191">
        <f t="shared" si="68"/>
        <v>0</v>
      </c>
      <c r="AO188" s="194">
        <f t="shared" si="69"/>
        <v>1</v>
      </c>
      <c r="AP188" s="165">
        <f>AO188</f>
        <v>1</v>
      </c>
      <c r="AQ188" s="165">
        <v>0</v>
      </c>
      <c r="AR188" s="140">
        <v>0</v>
      </c>
      <c r="AS188" s="140">
        <v>0</v>
      </c>
      <c r="AT188" s="140">
        <v>0</v>
      </c>
      <c r="AU188" s="164">
        <v>0</v>
      </c>
      <c r="AV188" s="178">
        <v>521322</v>
      </c>
      <c r="AW188" s="178">
        <v>175815</v>
      </c>
      <c r="AX188" s="200" t="s">
        <v>86</v>
      </c>
    </row>
    <row r="189" spans="1:50" ht="15" customHeight="1" x14ac:dyDescent="0.25">
      <c r="A189" s="191" t="s">
        <v>666</v>
      </c>
      <c r="B189" s="191" t="s">
        <v>20</v>
      </c>
      <c r="C189" s="191"/>
      <c r="D189" s="157">
        <v>43335</v>
      </c>
      <c r="E189" s="157">
        <v>44431</v>
      </c>
      <c r="F189" s="170"/>
      <c r="G189" s="157">
        <v>43613</v>
      </c>
      <c r="H189" s="156" t="s">
        <v>1129</v>
      </c>
      <c r="I189" s="115" t="s">
        <v>1203</v>
      </c>
      <c r="J189" s="115"/>
      <c r="K189" s="191" t="s">
        <v>667</v>
      </c>
      <c r="L189" s="193" t="s">
        <v>668</v>
      </c>
      <c r="M189" s="191" t="s">
        <v>340</v>
      </c>
      <c r="N189" s="191"/>
      <c r="O189" s="191"/>
      <c r="P189" s="191"/>
      <c r="Q189" s="191"/>
      <c r="R189" s="191"/>
      <c r="S189" s="191"/>
      <c r="T189" s="191"/>
      <c r="U189" s="191"/>
      <c r="V189" s="191">
        <f t="shared" si="114"/>
        <v>0</v>
      </c>
      <c r="W189" s="191"/>
      <c r="X189" s="191"/>
      <c r="Y189" s="191">
        <v>1</v>
      </c>
      <c r="Z189" s="191"/>
      <c r="AA189" s="191"/>
      <c r="AB189" s="191"/>
      <c r="AC189" s="191"/>
      <c r="AD189" s="191"/>
      <c r="AE189" s="191"/>
      <c r="AF189" s="191">
        <f t="shared" si="60"/>
        <v>1</v>
      </c>
      <c r="AG189" s="191">
        <f t="shared" si="61"/>
        <v>0</v>
      </c>
      <c r="AH189" s="191">
        <f t="shared" si="62"/>
        <v>1</v>
      </c>
      <c r="AI189" s="191">
        <f t="shared" si="63"/>
        <v>0</v>
      </c>
      <c r="AJ189" s="191">
        <f t="shared" si="64"/>
        <v>0</v>
      </c>
      <c r="AK189" s="191">
        <f t="shared" si="65"/>
        <v>0</v>
      </c>
      <c r="AL189" s="191">
        <f t="shared" si="66"/>
        <v>0</v>
      </c>
      <c r="AM189" s="191">
        <f t="shared" si="67"/>
        <v>0</v>
      </c>
      <c r="AN189" s="191">
        <f t="shared" si="68"/>
        <v>0</v>
      </c>
      <c r="AO189" s="194">
        <f t="shared" si="69"/>
        <v>1</v>
      </c>
      <c r="AP189" s="165">
        <f>AO189</f>
        <v>1</v>
      </c>
      <c r="AQ189" s="165">
        <v>0</v>
      </c>
      <c r="AR189" s="140">
        <v>0</v>
      </c>
      <c r="AS189" s="140">
        <v>0</v>
      </c>
      <c r="AT189" s="140">
        <v>0</v>
      </c>
      <c r="AU189" s="164">
        <v>0</v>
      </c>
      <c r="AV189" s="178">
        <v>514675</v>
      </c>
      <c r="AW189" s="178">
        <v>172117</v>
      </c>
      <c r="AX189" s="200" t="s">
        <v>41</v>
      </c>
    </row>
    <row r="190" spans="1:50" ht="15" customHeight="1" x14ac:dyDescent="0.25">
      <c r="A190" s="191" t="s">
        <v>669</v>
      </c>
      <c r="B190" s="191" t="s">
        <v>46</v>
      </c>
      <c r="C190" s="191"/>
      <c r="D190" s="157">
        <v>43287</v>
      </c>
      <c r="E190" s="157">
        <v>44383</v>
      </c>
      <c r="F190" s="157">
        <v>43374</v>
      </c>
      <c r="G190" s="157">
        <v>43753</v>
      </c>
      <c r="H190" s="156" t="s">
        <v>1129</v>
      </c>
      <c r="I190" s="115" t="s">
        <v>1203</v>
      </c>
      <c r="J190" s="115"/>
      <c r="K190" s="191" t="s">
        <v>670</v>
      </c>
      <c r="L190" s="193" t="s">
        <v>671</v>
      </c>
      <c r="M190" s="191" t="s">
        <v>672</v>
      </c>
      <c r="N190" s="191"/>
      <c r="O190" s="191"/>
      <c r="P190" s="191"/>
      <c r="Q190" s="191"/>
      <c r="R190" s="191">
        <v>1</v>
      </c>
      <c r="S190" s="191"/>
      <c r="T190" s="191"/>
      <c r="U190" s="191"/>
      <c r="V190" s="191">
        <f t="shared" si="114"/>
        <v>1</v>
      </c>
      <c r="W190" s="191"/>
      <c r="X190" s="191"/>
      <c r="Y190" s="191">
        <v>2</v>
      </c>
      <c r="Z190" s="191"/>
      <c r="AA190" s="191"/>
      <c r="AB190" s="191"/>
      <c r="AC190" s="191"/>
      <c r="AD190" s="191"/>
      <c r="AE190" s="191"/>
      <c r="AF190" s="191">
        <f t="shared" ref="AF190:AF253" si="115">SUM(X190:AD190)</f>
        <v>2</v>
      </c>
      <c r="AG190" s="191">
        <f t="shared" ref="AG190:AG253" si="116">X190-N190</f>
        <v>0</v>
      </c>
      <c r="AH190" s="191">
        <f t="shared" ref="AH190:AH253" si="117">Y190-O190</f>
        <v>2</v>
      </c>
      <c r="AI190" s="191">
        <f t="shared" ref="AI190:AI253" si="118">Z190-P190</f>
        <v>0</v>
      </c>
      <c r="AJ190" s="191">
        <f t="shared" ref="AJ190:AJ253" si="119">AA190-Q190</f>
        <v>0</v>
      </c>
      <c r="AK190" s="191">
        <f t="shared" ref="AK190:AK253" si="120">AB190-R190</f>
        <v>-1</v>
      </c>
      <c r="AL190" s="191">
        <f t="shared" ref="AL190:AL253" si="121">AC190-S190</f>
        <v>0</v>
      </c>
      <c r="AM190" s="191">
        <f t="shared" ref="AM190:AM253" si="122">AD190-T190</f>
        <v>0</v>
      </c>
      <c r="AN190" s="191">
        <f t="shared" ref="AN190:AN253" si="123">0-U190</f>
        <v>0</v>
      </c>
      <c r="AO190" s="194">
        <f t="shared" ref="AO190:AO253" si="124">AF190-V190</f>
        <v>1</v>
      </c>
      <c r="AP190" s="165">
        <f>AO190</f>
        <v>1</v>
      </c>
      <c r="AQ190" s="165">
        <v>0</v>
      </c>
      <c r="AR190" s="140">
        <v>0</v>
      </c>
      <c r="AS190" s="140">
        <v>0</v>
      </c>
      <c r="AT190" s="140">
        <v>0</v>
      </c>
      <c r="AU190" s="164">
        <v>0</v>
      </c>
      <c r="AV190" s="178">
        <v>516418</v>
      </c>
      <c r="AW190" s="178">
        <v>171190</v>
      </c>
      <c r="AX190" s="200" t="s">
        <v>31</v>
      </c>
    </row>
    <row r="191" spans="1:50" ht="15" customHeight="1" x14ac:dyDescent="0.25">
      <c r="A191" s="191" t="s">
        <v>673</v>
      </c>
      <c r="B191" s="191" t="s">
        <v>20</v>
      </c>
      <c r="C191" s="191"/>
      <c r="D191" s="157">
        <v>43272</v>
      </c>
      <c r="E191" s="157">
        <v>44368</v>
      </c>
      <c r="F191" s="157">
        <v>43435</v>
      </c>
      <c r="G191" s="170"/>
      <c r="H191" s="156" t="s">
        <v>1131</v>
      </c>
      <c r="I191" s="115" t="s">
        <v>1203</v>
      </c>
      <c r="J191" s="115"/>
      <c r="K191" s="191" t="s">
        <v>674</v>
      </c>
      <c r="L191" s="193" t="s">
        <v>675</v>
      </c>
      <c r="M191" s="191" t="s">
        <v>676</v>
      </c>
      <c r="N191" s="191"/>
      <c r="O191" s="191"/>
      <c r="P191" s="191"/>
      <c r="Q191" s="191"/>
      <c r="R191" s="191"/>
      <c r="S191" s="191"/>
      <c r="T191" s="191"/>
      <c r="U191" s="191"/>
      <c r="V191" s="191">
        <f t="shared" si="114"/>
        <v>0</v>
      </c>
      <c r="W191" s="191"/>
      <c r="X191" s="191">
        <v>1</v>
      </c>
      <c r="Y191" s="191"/>
      <c r="Z191" s="191"/>
      <c r="AA191" s="191"/>
      <c r="AB191" s="191"/>
      <c r="AC191" s="191"/>
      <c r="AD191" s="191"/>
      <c r="AE191" s="191"/>
      <c r="AF191" s="191">
        <f t="shared" si="115"/>
        <v>1</v>
      </c>
      <c r="AG191" s="191">
        <f t="shared" si="116"/>
        <v>1</v>
      </c>
      <c r="AH191" s="191">
        <f t="shared" si="117"/>
        <v>0</v>
      </c>
      <c r="AI191" s="191">
        <f t="shared" si="118"/>
        <v>0</v>
      </c>
      <c r="AJ191" s="191">
        <f t="shared" si="119"/>
        <v>0</v>
      </c>
      <c r="AK191" s="191">
        <f t="shared" si="120"/>
        <v>0</v>
      </c>
      <c r="AL191" s="191">
        <f t="shared" si="121"/>
        <v>0</v>
      </c>
      <c r="AM191" s="191">
        <f t="shared" si="122"/>
        <v>0</v>
      </c>
      <c r="AN191" s="191">
        <f t="shared" si="123"/>
        <v>0</v>
      </c>
      <c r="AO191" s="194">
        <f t="shared" si="124"/>
        <v>1</v>
      </c>
      <c r="AP191" s="165">
        <v>0</v>
      </c>
      <c r="AQ191" s="165">
        <f>AO191</f>
        <v>1</v>
      </c>
      <c r="AR191" s="140">
        <v>0</v>
      </c>
      <c r="AS191" s="140">
        <v>0</v>
      </c>
      <c r="AT191" s="140">
        <v>0</v>
      </c>
      <c r="AU191" s="164">
        <v>0</v>
      </c>
      <c r="AV191" s="178">
        <v>513452</v>
      </c>
      <c r="AW191" s="178">
        <v>171614</v>
      </c>
      <c r="AX191" s="200" t="s">
        <v>51</v>
      </c>
    </row>
    <row r="192" spans="1:50" ht="15" customHeight="1" x14ac:dyDescent="0.25">
      <c r="A192" s="191" t="s">
        <v>677</v>
      </c>
      <c r="B192" s="191" t="s">
        <v>38</v>
      </c>
      <c r="C192" s="191" t="s">
        <v>1234</v>
      </c>
      <c r="D192" s="157">
        <v>43228</v>
      </c>
      <c r="E192" s="157">
        <v>44324</v>
      </c>
      <c r="F192" s="170"/>
      <c r="G192" s="157">
        <v>43630</v>
      </c>
      <c r="H192" s="156" t="s">
        <v>1129</v>
      </c>
      <c r="I192" s="115" t="s">
        <v>1203</v>
      </c>
      <c r="J192" s="115"/>
      <c r="K192" s="191" t="s">
        <v>678</v>
      </c>
      <c r="L192" s="193" t="s">
        <v>679</v>
      </c>
      <c r="M192" s="191" t="s">
        <v>680</v>
      </c>
      <c r="N192" s="191"/>
      <c r="O192" s="191"/>
      <c r="P192" s="191"/>
      <c r="Q192" s="191"/>
      <c r="R192" s="191"/>
      <c r="S192" s="191"/>
      <c r="T192" s="191"/>
      <c r="U192" s="191"/>
      <c r="V192" s="191">
        <f t="shared" si="114"/>
        <v>0</v>
      </c>
      <c r="W192" s="191"/>
      <c r="X192" s="191">
        <v>7</v>
      </c>
      <c r="Y192" s="191"/>
      <c r="Z192" s="191"/>
      <c r="AA192" s="191"/>
      <c r="AB192" s="191"/>
      <c r="AC192" s="191"/>
      <c r="AD192" s="191"/>
      <c r="AE192" s="191"/>
      <c r="AF192" s="191">
        <f t="shared" si="115"/>
        <v>7</v>
      </c>
      <c r="AG192" s="191">
        <f t="shared" si="116"/>
        <v>7</v>
      </c>
      <c r="AH192" s="191">
        <f t="shared" si="117"/>
        <v>0</v>
      </c>
      <c r="AI192" s="191">
        <f t="shared" si="118"/>
        <v>0</v>
      </c>
      <c r="AJ192" s="191">
        <f t="shared" si="119"/>
        <v>0</v>
      </c>
      <c r="AK192" s="191">
        <f t="shared" si="120"/>
        <v>0</v>
      </c>
      <c r="AL192" s="191">
        <f t="shared" si="121"/>
        <v>0</v>
      </c>
      <c r="AM192" s="191">
        <f t="shared" si="122"/>
        <v>0</v>
      </c>
      <c r="AN192" s="191">
        <f t="shared" si="123"/>
        <v>0</v>
      </c>
      <c r="AO192" s="194">
        <f t="shared" si="124"/>
        <v>7</v>
      </c>
      <c r="AP192" s="165">
        <f>AO192</f>
        <v>7</v>
      </c>
      <c r="AQ192" s="165">
        <v>0</v>
      </c>
      <c r="AR192" s="140">
        <v>0</v>
      </c>
      <c r="AS192" s="140">
        <v>0</v>
      </c>
      <c r="AT192" s="140">
        <v>0</v>
      </c>
      <c r="AU192" s="164">
        <v>0</v>
      </c>
      <c r="AV192" s="178">
        <v>516011</v>
      </c>
      <c r="AW192" s="178">
        <v>171165</v>
      </c>
      <c r="AX192" s="200" t="s">
        <v>31</v>
      </c>
    </row>
    <row r="193" spans="1:50" ht="15" customHeight="1" x14ac:dyDescent="0.25">
      <c r="A193" s="191" t="s">
        <v>681</v>
      </c>
      <c r="B193" s="191" t="s">
        <v>52</v>
      </c>
      <c r="C193" s="191"/>
      <c r="D193" s="157">
        <v>43409</v>
      </c>
      <c r="E193" s="157">
        <v>44506</v>
      </c>
      <c r="F193" s="170"/>
      <c r="G193" s="170"/>
      <c r="H193" s="156" t="s">
        <v>1130</v>
      </c>
      <c r="I193" s="115" t="s">
        <v>1203</v>
      </c>
      <c r="J193" s="115"/>
      <c r="K193" s="191" t="s">
        <v>682</v>
      </c>
      <c r="L193" s="193" t="s">
        <v>683</v>
      </c>
      <c r="M193" s="191" t="s">
        <v>684</v>
      </c>
      <c r="N193" s="191"/>
      <c r="O193" s="191"/>
      <c r="P193" s="191">
        <v>1</v>
      </c>
      <c r="Q193" s="191"/>
      <c r="R193" s="191"/>
      <c r="S193" s="191"/>
      <c r="T193" s="191"/>
      <c r="U193" s="191"/>
      <c r="V193" s="191">
        <f t="shared" si="114"/>
        <v>1</v>
      </c>
      <c r="W193" s="191"/>
      <c r="X193" s="191">
        <v>5</v>
      </c>
      <c r="Y193" s="191"/>
      <c r="Z193" s="191"/>
      <c r="AA193" s="191"/>
      <c r="AB193" s="191"/>
      <c r="AC193" s="191"/>
      <c r="AD193" s="191"/>
      <c r="AE193" s="191"/>
      <c r="AF193" s="191">
        <f t="shared" si="115"/>
        <v>5</v>
      </c>
      <c r="AG193" s="191">
        <f t="shared" si="116"/>
        <v>5</v>
      </c>
      <c r="AH193" s="191">
        <f t="shared" si="117"/>
        <v>0</v>
      </c>
      <c r="AI193" s="191">
        <f t="shared" si="118"/>
        <v>-1</v>
      </c>
      <c r="AJ193" s="191">
        <f t="shared" si="119"/>
        <v>0</v>
      </c>
      <c r="AK193" s="191">
        <f t="shared" si="120"/>
        <v>0</v>
      </c>
      <c r="AL193" s="191">
        <f t="shared" si="121"/>
        <v>0</v>
      </c>
      <c r="AM193" s="191">
        <f t="shared" si="122"/>
        <v>0</v>
      </c>
      <c r="AN193" s="191">
        <f t="shared" si="123"/>
        <v>0</v>
      </c>
      <c r="AO193" s="194">
        <f t="shared" si="124"/>
        <v>4</v>
      </c>
      <c r="AP193" s="165">
        <v>0</v>
      </c>
      <c r="AQ193" s="165">
        <v>0</v>
      </c>
      <c r="AR193" s="140">
        <f>$AO$193/4</f>
        <v>1</v>
      </c>
      <c r="AS193" s="140">
        <f t="shared" ref="AS193:AU193" si="125">$AO$193/4</f>
        <v>1</v>
      </c>
      <c r="AT193" s="140">
        <f t="shared" si="125"/>
        <v>1</v>
      </c>
      <c r="AU193" s="164">
        <f t="shared" si="125"/>
        <v>1</v>
      </c>
      <c r="AV193" s="178">
        <v>519849</v>
      </c>
      <c r="AW193" s="178">
        <v>175357</v>
      </c>
      <c r="AX193" s="200" t="s">
        <v>95</v>
      </c>
    </row>
    <row r="194" spans="1:50" ht="15" customHeight="1" x14ac:dyDescent="0.25">
      <c r="A194" s="191" t="s">
        <v>687</v>
      </c>
      <c r="B194" s="191" t="s">
        <v>58</v>
      </c>
      <c r="C194" s="191"/>
      <c r="D194" s="157">
        <v>43411</v>
      </c>
      <c r="E194" s="157">
        <v>44507</v>
      </c>
      <c r="F194" s="157">
        <v>43437</v>
      </c>
      <c r="G194" s="160">
        <v>43994</v>
      </c>
      <c r="H194" s="159" t="s">
        <v>1131</v>
      </c>
      <c r="I194" s="115" t="s">
        <v>1203</v>
      </c>
      <c r="J194" s="115"/>
      <c r="K194" s="191" t="s">
        <v>688</v>
      </c>
      <c r="L194" s="193" t="s">
        <v>689</v>
      </c>
      <c r="M194" s="191" t="s">
        <v>243</v>
      </c>
      <c r="N194" s="191">
        <v>3</v>
      </c>
      <c r="O194" s="191"/>
      <c r="P194" s="191"/>
      <c r="Q194" s="191"/>
      <c r="R194" s="191"/>
      <c r="S194" s="191"/>
      <c r="T194" s="191"/>
      <c r="U194" s="191"/>
      <c r="V194" s="191">
        <f t="shared" si="114"/>
        <v>3</v>
      </c>
      <c r="W194" s="191"/>
      <c r="X194" s="191"/>
      <c r="Y194" s="191">
        <v>3</v>
      </c>
      <c r="Z194" s="191"/>
      <c r="AA194" s="191"/>
      <c r="AB194" s="191"/>
      <c r="AC194" s="191"/>
      <c r="AD194" s="191"/>
      <c r="AE194" s="191"/>
      <c r="AF194" s="191">
        <f t="shared" si="115"/>
        <v>3</v>
      </c>
      <c r="AG194" s="191">
        <f t="shared" si="116"/>
        <v>-3</v>
      </c>
      <c r="AH194" s="191">
        <f t="shared" si="117"/>
        <v>3</v>
      </c>
      <c r="AI194" s="191">
        <f t="shared" si="118"/>
        <v>0</v>
      </c>
      <c r="AJ194" s="191">
        <f t="shared" si="119"/>
        <v>0</v>
      </c>
      <c r="AK194" s="191">
        <f t="shared" si="120"/>
        <v>0</v>
      </c>
      <c r="AL194" s="191">
        <f t="shared" si="121"/>
        <v>0</v>
      </c>
      <c r="AM194" s="191">
        <f t="shared" si="122"/>
        <v>0</v>
      </c>
      <c r="AN194" s="191">
        <f t="shared" si="123"/>
        <v>0</v>
      </c>
      <c r="AO194" s="194">
        <f t="shared" si="124"/>
        <v>0</v>
      </c>
      <c r="AP194" s="165">
        <v>0</v>
      </c>
      <c r="AQ194" s="165">
        <f>AO194</f>
        <v>0</v>
      </c>
      <c r="AR194" s="140">
        <v>0</v>
      </c>
      <c r="AS194" s="140">
        <v>0</v>
      </c>
      <c r="AT194" s="140">
        <v>0</v>
      </c>
      <c r="AU194" s="164">
        <v>0</v>
      </c>
      <c r="AV194" s="178">
        <v>514485</v>
      </c>
      <c r="AW194" s="178">
        <v>171271</v>
      </c>
      <c r="AX194" s="200" t="s">
        <v>87</v>
      </c>
    </row>
    <row r="195" spans="1:50" ht="15" customHeight="1" x14ac:dyDescent="0.25">
      <c r="A195" s="191" t="s">
        <v>690</v>
      </c>
      <c r="B195" s="191" t="s">
        <v>38</v>
      </c>
      <c r="C195" s="191"/>
      <c r="D195" s="157">
        <v>43255</v>
      </c>
      <c r="E195" s="157">
        <v>44351</v>
      </c>
      <c r="F195" s="160">
        <v>43843</v>
      </c>
      <c r="G195" s="170"/>
      <c r="H195" s="159" t="s">
        <v>1131</v>
      </c>
      <c r="I195" s="115" t="s">
        <v>1203</v>
      </c>
      <c r="J195" s="115"/>
      <c r="K195" s="191" t="s">
        <v>691</v>
      </c>
      <c r="L195" s="193" t="s">
        <v>692</v>
      </c>
      <c r="M195" s="191" t="s">
        <v>422</v>
      </c>
      <c r="N195" s="191"/>
      <c r="O195" s="191">
        <v>1</v>
      </c>
      <c r="P195" s="191"/>
      <c r="Q195" s="191"/>
      <c r="R195" s="191"/>
      <c r="S195" s="191"/>
      <c r="T195" s="191"/>
      <c r="U195" s="191"/>
      <c r="V195" s="191">
        <f t="shared" si="114"/>
        <v>1</v>
      </c>
      <c r="W195" s="191"/>
      <c r="X195" s="191">
        <v>2</v>
      </c>
      <c r="Y195" s="191"/>
      <c r="Z195" s="191"/>
      <c r="AA195" s="191"/>
      <c r="AB195" s="191"/>
      <c r="AC195" s="191"/>
      <c r="AD195" s="191"/>
      <c r="AE195" s="191"/>
      <c r="AF195" s="191">
        <f t="shared" si="115"/>
        <v>2</v>
      </c>
      <c r="AG195" s="191">
        <f t="shared" si="116"/>
        <v>2</v>
      </c>
      <c r="AH195" s="191">
        <f t="shared" si="117"/>
        <v>-1</v>
      </c>
      <c r="AI195" s="191">
        <f t="shared" si="118"/>
        <v>0</v>
      </c>
      <c r="AJ195" s="191">
        <f t="shared" si="119"/>
        <v>0</v>
      </c>
      <c r="AK195" s="191">
        <f t="shared" si="120"/>
        <v>0</v>
      </c>
      <c r="AL195" s="191">
        <f t="shared" si="121"/>
        <v>0</v>
      </c>
      <c r="AM195" s="191">
        <f t="shared" si="122"/>
        <v>0</v>
      </c>
      <c r="AN195" s="191">
        <f t="shared" si="123"/>
        <v>0</v>
      </c>
      <c r="AO195" s="194">
        <f t="shared" si="124"/>
        <v>1</v>
      </c>
      <c r="AP195" s="165">
        <v>0</v>
      </c>
      <c r="AQ195" s="165">
        <f>AO195</f>
        <v>1</v>
      </c>
      <c r="AR195" s="140">
        <v>0</v>
      </c>
      <c r="AS195" s="140">
        <v>0</v>
      </c>
      <c r="AT195" s="140">
        <v>0</v>
      </c>
      <c r="AU195" s="164">
        <v>0</v>
      </c>
      <c r="AV195" s="178">
        <v>519061</v>
      </c>
      <c r="AW195" s="178">
        <v>176659</v>
      </c>
      <c r="AX195" s="200" t="s">
        <v>62</v>
      </c>
    </row>
    <row r="196" spans="1:50" ht="15" customHeight="1" x14ac:dyDescent="0.25">
      <c r="A196" s="191" t="s">
        <v>693</v>
      </c>
      <c r="B196" s="191" t="s">
        <v>46</v>
      </c>
      <c r="C196" s="191"/>
      <c r="D196" s="157">
        <v>43431</v>
      </c>
      <c r="E196" s="157">
        <v>44527</v>
      </c>
      <c r="F196" s="170"/>
      <c r="G196" s="170"/>
      <c r="H196" s="156" t="s">
        <v>1130</v>
      </c>
      <c r="I196" s="115" t="s">
        <v>1203</v>
      </c>
      <c r="J196" s="115"/>
      <c r="K196" s="191" t="s">
        <v>694</v>
      </c>
      <c r="L196" s="193" t="s">
        <v>695</v>
      </c>
      <c r="M196" s="191" t="s">
        <v>274</v>
      </c>
      <c r="N196" s="191">
        <v>1</v>
      </c>
      <c r="O196" s="191"/>
      <c r="P196" s="191"/>
      <c r="Q196" s="191"/>
      <c r="R196" s="191"/>
      <c r="S196" s="191"/>
      <c r="T196" s="191"/>
      <c r="U196" s="191"/>
      <c r="V196" s="191">
        <f t="shared" si="114"/>
        <v>1</v>
      </c>
      <c r="W196" s="191"/>
      <c r="X196" s="191"/>
      <c r="Y196" s="191"/>
      <c r="Z196" s="191"/>
      <c r="AA196" s="191"/>
      <c r="AB196" s="191"/>
      <c r="AC196" s="191"/>
      <c r="AD196" s="191"/>
      <c r="AE196" s="191"/>
      <c r="AF196" s="191">
        <f t="shared" si="115"/>
        <v>0</v>
      </c>
      <c r="AG196" s="191">
        <f t="shared" si="116"/>
        <v>-1</v>
      </c>
      <c r="AH196" s="191">
        <f t="shared" si="117"/>
        <v>0</v>
      </c>
      <c r="AI196" s="191">
        <f t="shared" si="118"/>
        <v>0</v>
      </c>
      <c r="AJ196" s="191">
        <f t="shared" si="119"/>
        <v>0</v>
      </c>
      <c r="AK196" s="191">
        <f t="shared" si="120"/>
        <v>0</v>
      </c>
      <c r="AL196" s="191">
        <f t="shared" si="121"/>
        <v>0</v>
      </c>
      <c r="AM196" s="191">
        <f t="shared" si="122"/>
        <v>0</v>
      </c>
      <c r="AN196" s="191">
        <f t="shared" si="123"/>
        <v>0</v>
      </c>
      <c r="AO196" s="194">
        <f t="shared" si="124"/>
        <v>-1</v>
      </c>
      <c r="AP196" s="165">
        <v>0</v>
      </c>
      <c r="AQ196" s="165">
        <v>0</v>
      </c>
      <c r="AR196" s="179">
        <f>$AO$196/4</f>
        <v>-0.25</v>
      </c>
      <c r="AS196" s="179">
        <f t="shared" ref="AS196:AU196" si="126">$AO$196/4</f>
        <v>-0.25</v>
      </c>
      <c r="AT196" s="179">
        <f t="shared" si="126"/>
        <v>-0.25</v>
      </c>
      <c r="AU196" s="180">
        <f t="shared" si="126"/>
        <v>-0.25</v>
      </c>
      <c r="AV196" s="178">
        <v>515922</v>
      </c>
      <c r="AW196" s="178">
        <v>171125</v>
      </c>
      <c r="AX196" s="200" t="s">
        <v>31</v>
      </c>
    </row>
    <row r="197" spans="1:50" ht="15" customHeight="1" x14ac:dyDescent="0.25">
      <c r="A197" s="191" t="s">
        <v>696</v>
      </c>
      <c r="B197" s="191" t="s">
        <v>20</v>
      </c>
      <c r="C197" s="191"/>
      <c r="D197" s="157">
        <v>43500</v>
      </c>
      <c r="E197" s="157">
        <v>44596</v>
      </c>
      <c r="F197" s="170"/>
      <c r="G197" s="170"/>
      <c r="H197" s="156" t="s">
        <v>1130</v>
      </c>
      <c r="I197" s="115" t="s">
        <v>1203</v>
      </c>
      <c r="J197" s="115"/>
      <c r="K197" s="191" t="s">
        <v>697</v>
      </c>
      <c r="L197" s="181" t="s">
        <v>698</v>
      </c>
      <c r="M197" s="191"/>
      <c r="N197" s="191"/>
      <c r="O197" s="191"/>
      <c r="P197" s="191"/>
      <c r="Q197" s="191"/>
      <c r="R197" s="191"/>
      <c r="S197" s="191"/>
      <c r="T197" s="191"/>
      <c r="U197" s="191"/>
      <c r="V197" s="191">
        <f t="shared" si="114"/>
        <v>0</v>
      </c>
      <c r="W197" s="191"/>
      <c r="X197" s="191"/>
      <c r="Y197" s="191"/>
      <c r="Z197" s="191">
        <v>3</v>
      </c>
      <c r="AA197" s="191"/>
      <c r="AB197" s="191"/>
      <c r="AC197" s="191"/>
      <c r="AD197" s="191"/>
      <c r="AE197" s="191">
        <v>0</v>
      </c>
      <c r="AF197" s="191">
        <f t="shared" si="115"/>
        <v>3</v>
      </c>
      <c r="AG197" s="191">
        <f t="shared" si="116"/>
        <v>0</v>
      </c>
      <c r="AH197" s="191">
        <f t="shared" si="117"/>
        <v>0</v>
      </c>
      <c r="AI197" s="191">
        <f t="shared" si="118"/>
        <v>3</v>
      </c>
      <c r="AJ197" s="191">
        <f t="shared" si="119"/>
        <v>0</v>
      </c>
      <c r="AK197" s="191">
        <f t="shared" si="120"/>
        <v>0</v>
      </c>
      <c r="AL197" s="191">
        <f t="shared" si="121"/>
        <v>0</v>
      </c>
      <c r="AM197" s="191">
        <f t="shared" si="122"/>
        <v>0</v>
      </c>
      <c r="AN197" s="191">
        <f t="shared" si="123"/>
        <v>0</v>
      </c>
      <c r="AO197" s="194">
        <f t="shared" si="124"/>
        <v>3</v>
      </c>
      <c r="AP197" s="165">
        <v>0</v>
      </c>
      <c r="AQ197" s="165">
        <v>0</v>
      </c>
      <c r="AR197" s="179">
        <f>$AO$197/4</f>
        <v>0.75</v>
      </c>
      <c r="AS197" s="179">
        <f t="shared" ref="AS197:AU197" si="127">$AO$197/4</f>
        <v>0.75</v>
      </c>
      <c r="AT197" s="179">
        <f t="shared" si="127"/>
        <v>0.75</v>
      </c>
      <c r="AU197" s="180">
        <f t="shared" si="127"/>
        <v>0.75</v>
      </c>
      <c r="AV197" s="178">
        <v>520397</v>
      </c>
      <c r="AW197" s="178">
        <v>175552</v>
      </c>
      <c r="AX197" s="200" t="s">
        <v>53</v>
      </c>
    </row>
    <row r="198" spans="1:50" ht="15" customHeight="1" x14ac:dyDescent="0.25">
      <c r="A198" s="191" t="s">
        <v>699</v>
      </c>
      <c r="B198" s="191" t="s">
        <v>38</v>
      </c>
      <c r="C198" s="191" t="s">
        <v>1234</v>
      </c>
      <c r="D198" s="157">
        <v>43242</v>
      </c>
      <c r="E198" s="157">
        <v>44338</v>
      </c>
      <c r="F198" s="170"/>
      <c r="G198" s="170"/>
      <c r="H198" s="161" t="s">
        <v>1130</v>
      </c>
      <c r="I198" s="115" t="s">
        <v>1203</v>
      </c>
      <c r="J198" s="115"/>
      <c r="K198" s="191" t="s">
        <v>700</v>
      </c>
      <c r="L198" s="181" t="s">
        <v>698</v>
      </c>
      <c r="M198" s="191" t="s">
        <v>550</v>
      </c>
      <c r="N198" s="191"/>
      <c r="O198" s="191"/>
      <c r="P198" s="191"/>
      <c r="Q198" s="191"/>
      <c r="R198" s="191"/>
      <c r="S198" s="191"/>
      <c r="T198" s="191"/>
      <c r="U198" s="191"/>
      <c r="V198" s="191">
        <f t="shared" si="114"/>
        <v>0</v>
      </c>
      <c r="W198" s="191"/>
      <c r="X198" s="191"/>
      <c r="Y198" s="191"/>
      <c r="Z198" s="191">
        <v>5</v>
      </c>
      <c r="AA198" s="191"/>
      <c r="AB198" s="191"/>
      <c r="AC198" s="191"/>
      <c r="AD198" s="191"/>
      <c r="AE198" s="191"/>
      <c r="AF198" s="191">
        <f t="shared" si="115"/>
        <v>5</v>
      </c>
      <c r="AG198" s="191">
        <f t="shared" si="116"/>
        <v>0</v>
      </c>
      <c r="AH198" s="191">
        <f t="shared" si="117"/>
        <v>0</v>
      </c>
      <c r="AI198" s="191">
        <f t="shared" si="118"/>
        <v>5</v>
      </c>
      <c r="AJ198" s="191">
        <f t="shared" si="119"/>
        <v>0</v>
      </c>
      <c r="AK198" s="191">
        <f t="shared" si="120"/>
        <v>0</v>
      </c>
      <c r="AL198" s="191">
        <f t="shared" si="121"/>
        <v>0</v>
      </c>
      <c r="AM198" s="191">
        <f t="shared" si="122"/>
        <v>0</v>
      </c>
      <c r="AN198" s="191">
        <f t="shared" si="123"/>
        <v>0</v>
      </c>
      <c r="AO198" s="194">
        <f t="shared" si="124"/>
        <v>5</v>
      </c>
      <c r="AP198" s="165">
        <v>0</v>
      </c>
      <c r="AQ198" s="165">
        <v>0</v>
      </c>
      <c r="AR198" s="179">
        <f>$AO$198/4</f>
        <v>1.25</v>
      </c>
      <c r="AS198" s="179">
        <f t="shared" ref="AS198:AU198" si="128">$AO$198/4</f>
        <v>1.25</v>
      </c>
      <c r="AT198" s="179">
        <f t="shared" si="128"/>
        <v>1.25</v>
      </c>
      <c r="AU198" s="180">
        <f t="shared" si="128"/>
        <v>1.25</v>
      </c>
      <c r="AV198" s="178">
        <v>520397</v>
      </c>
      <c r="AW198" s="178">
        <v>175552</v>
      </c>
      <c r="AX198" s="200" t="s">
        <v>53</v>
      </c>
    </row>
    <row r="199" spans="1:50" ht="15" customHeight="1" x14ac:dyDescent="0.25">
      <c r="A199" s="191" t="s">
        <v>701</v>
      </c>
      <c r="B199" s="191" t="s">
        <v>58</v>
      </c>
      <c r="C199" s="191"/>
      <c r="D199" s="157">
        <v>43671</v>
      </c>
      <c r="E199" s="157">
        <v>44767</v>
      </c>
      <c r="F199" s="170"/>
      <c r="G199" s="170"/>
      <c r="H199" s="161" t="s">
        <v>1130</v>
      </c>
      <c r="I199" s="115" t="s">
        <v>1203</v>
      </c>
      <c r="J199" s="115"/>
      <c r="K199" s="191" t="s">
        <v>702</v>
      </c>
      <c r="L199" s="196" t="s">
        <v>1279</v>
      </c>
      <c r="M199" s="191" t="s">
        <v>703</v>
      </c>
      <c r="N199" s="191"/>
      <c r="O199" s="191"/>
      <c r="P199" s="191">
        <v>2</v>
      </c>
      <c r="Q199" s="191"/>
      <c r="R199" s="191"/>
      <c r="S199" s="191"/>
      <c r="T199" s="191"/>
      <c r="U199" s="191"/>
      <c r="V199" s="191">
        <f t="shared" si="114"/>
        <v>2</v>
      </c>
      <c r="W199" s="191"/>
      <c r="X199" s="191">
        <v>1</v>
      </c>
      <c r="Y199" s="191">
        <v>2</v>
      </c>
      <c r="Z199" s="191"/>
      <c r="AA199" s="191"/>
      <c r="AB199" s="191"/>
      <c r="AC199" s="191"/>
      <c r="AD199" s="191"/>
      <c r="AE199" s="191"/>
      <c r="AF199" s="191">
        <f t="shared" si="115"/>
        <v>3</v>
      </c>
      <c r="AG199" s="191">
        <f t="shared" si="116"/>
        <v>1</v>
      </c>
      <c r="AH199" s="191">
        <f t="shared" si="117"/>
        <v>2</v>
      </c>
      <c r="AI199" s="191">
        <f t="shared" si="118"/>
        <v>-2</v>
      </c>
      <c r="AJ199" s="191">
        <f t="shared" si="119"/>
        <v>0</v>
      </c>
      <c r="AK199" s="191">
        <f t="shared" si="120"/>
        <v>0</v>
      </c>
      <c r="AL199" s="191">
        <f t="shared" si="121"/>
        <v>0</v>
      </c>
      <c r="AM199" s="191">
        <f t="shared" si="122"/>
        <v>0</v>
      </c>
      <c r="AN199" s="191">
        <f t="shared" si="123"/>
        <v>0</v>
      </c>
      <c r="AO199" s="194">
        <f t="shared" si="124"/>
        <v>1</v>
      </c>
      <c r="AP199" s="165">
        <v>0</v>
      </c>
      <c r="AQ199" s="165">
        <v>0</v>
      </c>
      <c r="AR199" s="179">
        <f>$AO$199/4</f>
        <v>0.25</v>
      </c>
      <c r="AS199" s="179">
        <f t="shared" ref="AS199:AU199" si="129">$AO$199/4</f>
        <v>0.25</v>
      </c>
      <c r="AT199" s="179">
        <f t="shared" si="129"/>
        <v>0.25</v>
      </c>
      <c r="AU199" s="180">
        <f t="shared" si="129"/>
        <v>0.25</v>
      </c>
      <c r="AV199" s="178">
        <v>514448</v>
      </c>
      <c r="AW199" s="178">
        <v>171212</v>
      </c>
      <c r="AX199" s="200" t="s">
        <v>87</v>
      </c>
    </row>
    <row r="200" spans="1:50" ht="15" customHeight="1" x14ac:dyDescent="0.25">
      <c r="A200" s="191" t="s">
        <v>704</v>
      </c>
      <c r="B200" s="191" t="s">
        <v>52</v>
      </c>
      <c r="C200" s="191"/>
      <c r="D200" s="157">
        <v>43378</v>
      </c>
      <c r="E200" s="157">
        <v>44474</v>
      </c>
      <c r="F200" s="157">
        <v>43602</v>
      </c>
      <c r="G200" s="157">
        <v>43718</v>
      </c>
      <c r="H200" s="156" t="s">
        <v>1129</v>
      </c>
      <c r="I200" s="115" t="s">
        <v>1203</v>
      </c>
      <c r="J200" s="115"/>
      <c r="K200" s="191" t="s">
        <v>705</v>
      </c>
      <c r="L200" s="193" t="s">
        <v>706</v>
      </c>
      <c r="M200" s="191" t="s">
        <v>707</v>
      </c>
      <c r="N200" s="191"/>
      <c r="O200" s="191"/>
      <c r="P200" s="191"/>
      <c r="Q200" s="191"/>
      <c r="R200" s="191"/>
      <c r="S200" s="191"/>
      <c r="T200" s="191"/>
      <c r="U200" s="191"/>
      <c r="V200" s="191">
        <f t="shared" si="114"/>
        <v>0</v>
      </c>
      <c r="W200" s="191"/>
      <c r="X200" s="191"/>
      <c r="Y200" s="191">
        <v>1</v>
      </c>
      <c r="Z200" s="191"/>
      <c r="AA200" s="191"/>
      <c r="AB200" s="191"/>
      <c r="AC200" s="191"/>
      <c r="AD200" s="191"/>
      <c r="AE200" s="191"/>
      <c r="AF200" s="191">
        <f t="shared" si="115"/>
        <v>1</v>
      </c>
      <c r="AG200" s="191">
        <f t="shared" si="116"/>
        <v>0</v>
      </c>
      <c r="AH200" s="191">
        <f t="shared" si="117"/>
        <v>1</v>
      </c>
      <c r="AI200" s="191">
        <f t="shared" si="118"/>
        <v>0</v>
      </c>
      <c r="AJ200" s="191">
        <f t="shared" si="119"/>
        <v>0</v>
      </c>
      <c r="AK200" s="191">
        <f t="shared" si="120"/>
        <v>0</v>
      </c>
      <c r="AL200" s="191">
        <f t="shared" si="121"/>
        <v>0</v>
      </c>
      <c r="AM200" s="191">
        <f t="shared" si="122"/>
        <v>0</v>
      </c>
      <c r="AN200" s="191">
        <f t="shared" si="123"/>
        <v>0</v>
      </c>
      <c r="AO200" s="194">
        <f t="shared" si="124"/>
        <v>1</v>
      </c>
      <c r="AP200" s="165">
        <f>AO200</f>
        <v>1</v>
      </c>
      <c r="AQ200" s="165">
        <v>0</v>
      </c>
      <c r="AR200" s="140">
        <v>0</v>
      </c>
      <c r="AS200" s="140">
        <v>0</v>
      </c>
      <c r="AT200" s="140">
        <v>0</v>
      </c>
      <c r="AU200" s="164">
        <v>0</v>
      </c>
      <c r="AV200" s="178">
        <v>518588</v>
      </c>
      <c r="AW200" s="178">
        <v>175372</v>
      </c>
      <c r="AX200" s="200" t="s">
        <v>95</v>
      </c>
    </row>
    <row r="201" spans="1:50" ht="15" customHeight="1" x14ac:dyDescent="0.25">
      <c r="A201" s="191" t="s">
        <v>708</v>
      </c>
      <c r="B201" s="191" t="s">
        <v>38</v>
      </c>
      <c r="C201" s="191"/>
      <c r="D201" s="157">
        <v>43455</v>
      </c>
      <c r="E201" s="157">
        <v>44551</v>
      </c>
      <c r="F201" s="170"/>
      <c r="G201" s="170"/>
      <c r="H201" s="161" t="s">
        <v>1130</v>
      </c>
      <c r="I201" s="115" t="s">
        <v>1203</v>
      </c>
      <c r="J201" s="115"/>
      <c r="K201" s="191" t="s">
        <v>709</v>
      </c>
      <c r="L201" s="193" t="s">
        <v>710</v>
      </c>
      <c r="M201" s="191" t="s">
        <v>711</v>
      </c>
      <c r="N201" s="191">
        <v>1</v>
      </c>
      <c r="O201" s="191"/>
      <c r="P201" s="191"/>
      <c r="Q201" s="191"/>
      <c r="R201" s="191"/>
      <c r="S201" s="191"/>
      <c r="T201" s="191"/>
      <c r="U201" s="191"/>
      <c r="V201" s="191">
        <f t="shared" si="114"/>
        <v>1</v>
      </c>
      <c r="W201" s="191"/>
      <c r="X201" s="191">
        <v>2</v>
      </c>
      <c r="Y201" s="191"/>
      <c r="Z201" s="191"/>
      <c r="AA201" s="191"/>
      <c r="AB201" s="191"/>
      <c r="AC201" s="191"/>
      <c r="AD201" s="191"/>
      <c r="AE201" s="191"/>
      <c r="AF201" s="191">
        <f t="shared" si="115"/>
        <v>2</v>
      </c>
      <c r="AG201" s="191">
        <f t="shared" si="116"/>
        <v>1</v>
      </c>
      <c r="AH201" s="191">
        <f t="shared" si="117"/>
        <v>0</v>
      </c>
      <c r="AI201" s="191">
        <f t="shared" si="118"/>
        <v>0</v>
      </c>
      <c r="AJ201" s="191">
        <f t="shared" si="119"/>
        <v>0</v>
      </c>
      <c r="AK201" s="191">
        <f t="shared" si="120"/>
        <v>0</v>
      </c>
      <c r="AL201" s="191">
        <f t="shared" si="121"/>
        <v>0</v>
      </c>
      <c r="AM201" s="191">
        <f t="shared" si="122"/>
        <v>0</v>
      </c>
      <c r="AN201" s="191">
        <f t="shared" si="123"/>
        <v>0</v>
      </c>
      <c r="AO201" s="194">
        <f t="shared" si="124"/>
        <v>1</v>
      </c>
      <c r="AP201" s="165">
        <v>0</v>
      </c>
      <c r="AQ201" s="165">
        <v>0</v>
      </c>
      <c r="AR201" s="179">
        <f>$AO$201/4</f>
        <v>0.25</v>
      </c>
      <c r="AS201" s="179">
        <f t="shared" ref="AS201:AU201" si="130">$AO$201/4</f>
        <v>0.25</v>
      </c>
      <c r="AT201" s="179">
        <f t="shared" si="130"/>
        <v>0.25</v>
      </c>
      <c r="AU201" s="180">
        <f t="shared" si="130"/>
        <v>0.25</v>
      </c>
      <c r="AV201" s="178">
        <v>518862</v>
      </c>
      <c r="AW201" s="178">
        <v>175562</v>
      </c>
      <c r="AX201" s="200" t="s">
        <v>95</v>
      </c>
    </row>
    <row r="202" spans="1:50" ht="15" customHeight="1" x14ac:dyDescent="0.25">
      <c r="A202" s="191" t="s">
        <v>712</v>
      </c>
      <c r="B202" s="191" t="s">
        <v>38</v>
      </c>
      <c r="C202" s="191" t="s">
        <v>1234</v>
      </c>
      <c r="D202" s="157">
        <v>43266</v>
      </c>
      <c r="E202" s="157">
        <v>44362</v>
      </c>
      <c r="F202" s="157">
        <v>43588</v>
      </c>
      <c r="G202" s="160">
        <v>43720</v>
      </c>
      <c r="H202" s="156" t="s">
        <v>1129</v>
      </c>
      <c r="I202" s="115" t="s">
        <v>1203</v>
      </c>
      <c r="J202" s="115"/>
      <c r="K202" s="191" t="s">
        <v>713</v>
      </c>
      <c r="L202" s="193" t="s">
        <v>714</v>
      </c>
      <c r="M202" s="191" t="s">
        <v>715</v>
      </c>
      <c r="N202" s="191"/>
      <c r="O202" s="191"/>
      <c r="P202" s="191"/>
      <c r="Q202" s="191"/>
      <c r="R202" s="191"/>
      <c r="S202" s="191"/>
      <c r="T202" s="191"/>
      <c r="U202" s="191"/>
      <c r="V202" s="191">
        <f t="shared" si="114"/>
        <v>0</v>
      </c>
      <c r="W202" s="191"/>
      <c r="X202" s="191">
        <v>1</v>
      </c>
      <c r="Y202" s="191"/>
      <c r="Z202" s="191"/>
      <c r="AA202" s="191"/>
      <c r="AB202" s="191"/>
      <c r="AC202" s="191"/>
      <c r="AD202" s="191"/>
      <c r="AE202" s="191"/>
      <c r="AF202" s="191">
        <f t="shared" si="115"/>
        <v>1</v>
      </c>
      <c r="AG202" s="191">
        <f t="shared" si="116"/>
        <v>1</v>
      </c>
      <c r="AH202" s="191">
        <f t="shared" si="117"/>
        <v>0</v>
      </c>
      <c r="AI202" s="191">
        <f t="shared" si="118"/>
        <v>0</v>
      </c>
      <c r="AJ202" s="191">
        <f t="shared" si="119"/>
        <v>0</v>
      </c>
      <c r="AK202" s="191">
        <f t="shared" si="120"/>
        <v>0</v>
      </c>
      <c r="AL202" s="191">
        <f t="shared" si="121"/>
        <v>0</v>
      </c>
      <c r="AM202" s="191">
        <f t="shared" si="122"/>
        <v>0</v>
      </c>
      <c r="AN202" s="191">
        <f t="shared" si="123"/>
        <v>0</v>
      </c>
      <c r="AO202" s="194">
        <f t="shared" si="124"/>
        <v>1</v>
      </c>
      <c r="AP202" s="165">
        <f>AO202</f>
        <v>1</v>
      </c>
      <c r="AQ202" s="165">
        <v>0</v>
      </c>
      <c r="AR202" s="140">
        <v>0</v>
      </c>
      <c r="AS202" s="140">
        <v>0</v>
      </c>
      <c r="AT202" s="140">
        <v>0</v>
      </c>
      <c r="AU202" s="164">
        <v>0</v>
      </c>
      <c r="AV202" s="178">
        <v>520124</v>
      </c>
      <c r="AW202" s="178">
        <v>175293</v>
      </c>
      <c r="AX202" s="200" t="s">
        <v>53</v>
      </c>
    </row>
    <row r="203" spans="1:50" ht="15" customHeight="1" x14ac:dyDescent="0.25">
      <c r="A203" s="191" t="s">
        <v>717</v>
      </c>
      <c r="B203" s="191" t="s">
        <v>20</v>
      </c>
      <c r="C203" s="191"/>
      <c r="D203" s="157">
        <v>43472</v>
      </c>
      <c r="E203" s="157">
        <v>44568</v>
      </c>
      <c r="F203" s="170"/>
      <c r="G203" s="170"/>
      <c r="H203" s="161" t="s">
        <v>1130</v>
      </c>
      <c r="I203" s="115" t="s">
        <v>1203</v>
      </c>
      <c r="J203" s="115"/>
      <c r="K203" s="191" t="s">
        <v>718</v>
      </c>
      <c r="L203" s="193" t="s">
        <v>719</v>
      </c>
      <c r="M203" s="191" t="s">
        <v>720</v>
      </c>
      <c r="N203" s="191"/>
      <c r="O203" s="191"/>
      <c r="P203" s="191"/>
      <c r="Q203" s="191"/>
      <c r="R203" s="191"/>
      <c r="S203" s="191"/>
      <c r="T203" s="191"/>
      <c r="U203" s="191"/>
      <c r="V203" s="191">
        <f t="shared" si="114"/>
        <v>0</v>
      </c>
      <c r="W203" s="191"/>
      <c r="X203" s="191"/>
      <c r="Y203" s="191">
        <v>1</v>
      </c>
      <c r="Z203" s="191"/>
      <c r="AA203" s="191"/>
      <c r="AB203" s="191"/>
      <c r="AC203" s="191"/>
      <c r="AD203" s="191"/>
      <c r="AE203" s="191"/>
      <c r="AF203" s="191">
        <f t="shared" si="115"/>
        <v>1</v>
      </c>
      <c r="AG203" s="191">
        <f t="shared" si="116"/>
        <v>0</v>
      </c>
      <c r="AH203" s="191">
        <f t="shared" si="117"/>
        <v>1</v>
      </c>
      <c r="AI203" s="191">
        <f t="shared" si="118"/>
        <v>0</v>
      </c>
      <c r="AJ203" s="191">
        <f t="shared" si="119"/>
        <v>0</v>
      </c>
      <c r="AK203" s="191">
        <f t="shared" si="120"/>
        <v>0</v>
      </c>
      <c r="AL203" s="191">
        <f t="shared" si="121"/>
        <v>0</v>
      </c>
      <c r="AM203" s="191">
        <f t="shared" si="122"/>
        <v>0</v>
      </c>
      <c r="AN203" s="191">
        <f t="shared" si="123"/>
        <v>0</v>
      </c>
      <c r="AO203" s="194">
        <f t="shared" si="124"/>
        <v>1</v>
      </c>
      <c r="AP203" s="165">
        <v>0</v>
      </c>
      <c r="AQ203" s="165">
        <v>0</v>
      </c>
      <c r="AR203" s="179">
        <f>$AO$203/4</f>
        <v>0.25</v>
      </c>
      <c r="AS203" s="179">
        <f t="shared" ref="AS203:AU203" si="131">$AO$203/4</f>
        <v>0.25</v>
      </c>
      <c r="AT203" s="179">
        <f t="shared" si="131"/>
        <v>0.25</v>
      </c>
      <c r="AU203" s="180">
        <f t="shared" si="131"/>
        <v>0.25</v>
      </c>
      <c r="AV203" s="178">
        <v>514703</v>
      </c>
      <c r="AW203" s="178">
        <v>172701</v>
      </c>
      <c r="AX203" s="200"/>
    </row>
    <row r="204" spans="1:50" ht="15" customHeight="1" x14ac:dyDescent="0.25">
      <c r="A204" s="191" t="s">
        <v>721</v>
      </c>
      <c r="B204" s="191" t="s">
        <v>20</v>
      </c>
      <c r="C204" s="191"/>
      <c r="D204" s="157">
        <v>43322</v>
      </c>
      <c r="E204" s="157">
        <v>44418</v>
      </c>
      <c r="F204" s="139"/>
      <c r="G204" s="170"/>
      <c r="H204" s="161" t="s">
        <v>1130</v>
      </c>
      <c r="I204" s="115" t="s">
        <v>1203</v>
      </c>
      <c r="J204" s="115"/>
      <c r="K204" s="191" t="s">
        <v>722</v>
      </c>
      <c r="L204" s="193" t="s">
        <v>723</v>
      </c>
      <c r="M204" s="191" t="s">
        <v>724</v>
      </c>
      <c r="N204" s="191"/>
      <c r="O204" s="191"/>
      <c r="P204" s="191"/>
      <c r="Q204" s="191">
        <v>1</v>
      </c>
      <c r="R204" s="191"/>
      <c r="S204" s="191"/>
      <c r="T204" s="191"/>
      <c r="U204" s="191"/>
      <c r="V204" s="191">
        <f t="shared" si="114"/>
        <v>1</v>
      </c>
      <c r="W204" s="191"/>
      <c r="X204" s="191"/>
      <c r="Y204" s="191"/>
      <c r="Z204" s="191"/>
      <c r="AA204" s="191">
        <v>1</v>
      </c>
      <c r="AB204" s="191"/>
      <c r="AC204" s="191"/>
      <c r="AD204" s="191"/>
      <c r="AE204" s="191"/>
      <c r="AF204" s="191">
        <f t="shared" si="115"/>
        <v>1</v>
      </c>
      <c r="AG204" s="191">
        <f t="shared" si="116"/>
        <v>0</v>
      </c>
      <c r="AH204" s="191">
        <f t="shared" si="117"/>
        <v>0</v>
      </c>
      <c r="AI204" s="191">
        <f t="shared" si="118"/>
        <v>0</v>
      </c>
      <c r="AJ204" s="191">
        <f t="shared" si="119"/>
        <v>0</v>
      </c>
      <c r="AK204" s="191">
        <f t="shared" si="120"/>
        <v>0</v>
      </c>
      <c r="AL204" s="191">
        <f t="shared" si="121"/>
        <v>0</v>
      </c>
      <c r="AM204" s="191">
        <f t="shared" si="122"/>
        <v>0</v>
      </c>
      <c r="AN204" s="191">
        <f t="shared" si="123"/>
        <v>0</v>
      </c>
      <c r="AO204" s="194">
        <f t="shared" si="124"/>
        <v>0</v>
      </c>
      <c r="AP204" s="165">
        <v>0</v>
      </c>
      <c r="AQ204" s="165">
        <v>0</v>
      </c>
      <c r="AR204" s="140">
        <v>0</v>
      </c>
      <c r="AS204" s="140">
        <v>0</v>
      </c>
      <c r="AT204" s="140">
        <v>0</v>
      </c>
      <c r="AU204" s="164">
        <v>0</v>
      </c>
      <c r="AV204" s="178">
        <v>515299</v>
      </c>
      <c r="AW204" s="178">
        <v>173105</v>
      </c>
      <c r="AX204" s="200" t="s">
        <v>21</v>
      </c>
    </row>
    <row r="205" spans="1:50" ht="15" customHeight="1" x14ac:dyDescent="0.25">
      <c r="A205" s="191" t="s">
        <v>725</v>
      </c>
      <c r="B205" s="191" t="s">
        <v>46</v>
      </c>
      <c r="C205" s="191"/>
      <c r="D205" s="157">
        <v>43368</v>
      </c>
      <c r="E205" s="157">
        <v>44464</v>
      </c>
      <c r="F205" s="157">
        <v>43496</v>
      </c>
      <c r="G205" s="157">
        <v>43748</v>
      </c>
      <c r="H205" s="156" t="s">
        <v>1129</v>
      </c>
      <c r="I205" s="115" t="s">
        <v>1203</v>
      </c>
      <c r="J205" s="115"/>
      <c r="K205" s="191" t="s">
        <v>726</v>
      </c>
      <c r="L205" s="193" t="s">
        <v>727</v>
      </c>
      <c r="M205" s="191" t="s">
        <v>728</v>
      </c>
      <c r="N205" s="191"/>
      <c r="O205" s="191"/>
      <c r="P205" s="191">
        <v>1</v>
      </c>
      <c r="Q205" s="191"/>
      <c r="R205" s="191"/>
      <c r="S205" s="191"/>
      <c r="T205" s="191"/>
      <c r="U205" s="191"/>
      <c r="V205" s="191">
        <f t="shared" si="114"/>
        <v>1</v>
      </c>
      <c r="W205" s="191"/>
      <c r="X205" s="191">
        <v>1</v>
      </c>
      <c r="Y205" s="191">
        <v>2</v>
      </c>
      <c r="Z205" s="191"/>
      <c r="AA205" s="191"/>
      <c r="AB205" s="191"/>
      <c r="AC205" s="191"/>
      <c r="AD205" s="191"/>
      <c r="AE205" s="191"/>
      <c r="AF205" s="191">
        <f t="shared" si="115"/>
        <v>3</v>
      </c>
      <c r="AG205" s="191">
        <f t="shared" si="116"/>
        <v>1</v>
      </c>
      <c r="AH205" s="191">
        <f t="shared" si="117"/>
        <v>2</v>
      </c>
      <c r="AI205" s="191">
        <f t="shared" si="118"/>
        <v>-1</v>
      </c>
      <c r="AJ205" s="191">
        <f t="shared" si="119"/>
        <v>0</v>
      </c>
      <c r="AK205" s="191">
        <f t="shared" si="120"/>
        <v>0</v>
      </c>
      <c r="AL205" s="191">
        <f t="shared" si="121"/>
        <v>0</v>
      </c>
      <c r="AM205" s="191">
        <f t="shared" si="122"/>
        <v>0</v>
      </c>
      <c r="AN205" s="191">
        <f t="shared" si="123"/>
        <v>0</v>
      </c>
      <c r="AO205" s="194">
        <f t="shared" si="124"/>
        <v>2</v>
      </c>
      <c r="AP205" s="165">
        <f>AO205</f>
        <v>2</v>
      </c>
      <c r="AQ205" s="165">
        <v>0</v>
      </c>
      <c r="AR205" s="140">
        <v>0</v>
      </c>
      <c r="AS205" s="140">
        <v>0</v>
      </c>
      <c r="AT205" s="140">
        <v>0</v>
      </c>
      <c r="AU205" s="164">
        <v>0</v>
      </c>
      <c r="AV205" s="178">
        <v>515965</v>
      </c>
      <c r="AW205" s="178">
        <v>173782</v>
      </c>
      <c r="AX205" s="200" t="s">
        <v>36</v>
      </c>
    </row>
    <row r="206" spans="1:50" ht="15" customHeight="1" x14ac:dyDescent="0.25">
      <c r="A206" s="191" t="s">
        <v>729</v>
      </c>
      <c r="B206" s="191" t="s">
        <v>46</v>
      </c>
      <c r="C206" s="191"/>
      <c r="D206" s="157">
        <v>43329</v>
      </c>
      <c r="E206" s="157">
        <v>44631</v>
      </c>
      <c r="F206" s="157">
        <v>43555</v>
      </c>
      <c r="G206" s="157">
        <v>43616</v>
      </c>
      <c r="H206" s="156" t="s">
        <v>1129</v>
      </c>
      <c r="I206" s="115" t="s">
        <v>1203</v>
      </c>
      <c r="J206" s="115"/>
      <c r="K206" s="191" t="s">
        <v>730</v>
      </c>
      <c r="L206" s="193" t="s">
        <v>731</v>
      </c>
      <c r="M206" s="191" t="s">
        <v>732</v>
      </c>
      <c r="N206" s="191"/>
      <c r="O206" s="191">
        <v>2</v>
      </c>
      <c r="P206" s="191"/>
      <c r="Q206" s="191"/>
      <c r="R206" s="191"/>
      <c r="S206" s="191"/>
      <c r="T206" s="191"/>
      <c r="U206" s="191"/>
      <c r="V206" s="191">
        <f t="shared" si="114"/>
        <v>2</v>
      </c>
      <c r="W206" s="191"/>
      <c r="X206" s="191"/>
      <c r="Y206" s="191"/>
      <c r="Z206" s="191"/>
      <c r="AA206" s="191">
        <v>1</v>
      </c>
      <c r="AB206" s="191"/>
      <c r="AC206" s="191"/>
      <c r="AD206" s="191"/>
      <c r="AE206" s="191"/>
      <c r="AF206" s="191">
        <f t="shared" si="115"/>
        <v>1</v>
      </c>
      <c r="AG206" s="191">
        <f t="shared" si="116"/>
        <v>0</v>
      </c>
      <c r="AH206" s="191">
        <f t="shared" si="117"/>
        <v>-2</v>
      </c>
      <c r="AI206" s="191">
        <f t="shared" si="118"/>
        <v>0</v>
      </c>
      <c r="AJ206" s="191">
        <f t="shared" si="119"/>
        <v>1</v>
      </c>
      <c r="AK206" s="191">
        <f t="shared" si="120"/>
        <v>0</v>
      </c>
      <c r="AL206" s="191">
        <f t="shared" si="121"/>
        <v>0</v>
      </c>
      <c r="AM206" s="191">
        <f t="shared" si="122"/>
        <v>0</v>
      </c>
      <c r="AN206" s="191">
        <f t="shared" si="123"/>
        <v>0</v>
      </c>
      <c r="AO206" s="194">
        <f t="shared" si="124"/>
        <v>-1</v>
      </c>
      <c r="AP206" s="165">
        <f>AO206</f>
        <v>-1</v>
      </c>
      <c r="AQ206" s="165">
        <v>0</v>
      </c>
      <c r="AR206" s="140">
        <v>0</v>
      </c>
      <c r="AS206" s="140">
        <v>0</v>
      </c>
      <c r="AT206" s="140">
        <v>0</v>
      </c>
      <c r="AU206" s="164">
        <v>0</v>
      </c>
      <c r="AV206" s="178">
        <v>516997</v>
      </c>
      <c r="AW206" s="178">
        <v>173966</v>
      </c>
      <c r="AX206" s="200" t="s">
        <v>94</v>
      </c>
    </row>
    <row r="207" spans="1:50" ht="15" customHeight="1" x14ac:dyDescent="0.25">
      <c r="A207" s="191" t="s">
        <v>733</v>
      </c>
      <c r="B207" s="191" t="s">
        <v>52</v>
      </c>
      <c r="C207" s="191"/>
      <c r="D207" s="157">
        <v>43613</v>
      </c>
      <c r="E207" s="157">
        <v>44709</v>
      </c>
      <c r="F207" s="170"/>
      <c r="G207" s="160">
        <v>43963</v>
      </c>
      <c r="H207" s="159" t="s">
        <v>1131</v>
      </c>
      <c r="I207" s="115" t="s">
        <v>1203</v>
      </c>
      <c r="J207" s="115"/>
      <c r="K207" s="191" t="s">
        <v>734</v>
      </c>
      <c r="L207" s="193" t="s">
        <v>735</v>
      </c>
      <c r="M207" s="191" t="s">
        <v>736</v>
      </c>
      <c r="N207" s="191"/>
      <c r="O207" s="191"/>
      <c r="P207" s="191"/>
      <c r="Q207" s="191"/>
      <c r="R207" s="191"/>
      <c r="S207" s="191"/>
      <c r="T207" s="191"/>
      <c r="U207" s="191"/>
      <c r="V207" s="191">
        <f t="shared" si="114"/>
        <v>0</v>
      </c>
      <c r="W207" s="191"/>
      <c r="X207" s="191">
        <v>1</v>
      </c>
      <c r="Y207" s="191"/>
      <c r="Z207" s="191"/>
      <c r="AA207" s="191"/>
      <c r="AB207" s="191"/>
      <c r="AC207" s="191"/>
      <c r="AD207" s="191"/>
      <c r="AE207" s="191"/>
      <c r="AF207" s="191">
        <f t="shared" si="115"/>
        <v>1</v>
      </c>
      <c r="AG207" s="191">
        <f t="shared" si="116"/>
        <v>1</v>
      </c>
      <c r="AH207" s="191">
        <f t="shared" si="117"/>
        <v>0</v>
      </c>
      <c r="AI207" s="191">
        <f t="shared" si="118"/>
        <v>0</v>
      </c>
      <c r="AJ207" s="191">
        <f t="shared" si="119"/>
        <v>0</v>
      </c>
      <c r="AK207" s="191">
        <f t="shared" si="120"/>
        <v>0</v>
      </c>
      <c r="AL207" s="191">
        <f t="shared" si="121"/>
        <v>0</v>
      </c>
      <c r="AM207" s="191">
        <f t="shared" si="122"/>
        <v>0</v>
      </c>
      <c r="AN207" s="191">
        <f t="shared" si="123"/>
        <v>0</v>
      </c>
      <c r="AO207" s="194">
        <f t="shared" si="124"/>
        <v>1</v>
      </c>
      <c r="AP207" s="165">
        <v>0</v>
      </c>
      <c r="AQ207" s="165">
        <f>AO207</f>
        <v>1</v>
      </c>
      <c r="AR207" s="140">
        <v>0</v>
      </c>
      <c r="AS207" s="140">
        <v>0</v>
      </c>
      <c r="AT207" s="140">
        <v>0</v>
      </c>
      <c r="AU207" s="164">
        <v>0</v>
      </c>
      <c r="AV207" s="178">
        <v>520508</v>
      </c>
      <c r="AW207" s="178">
        <v>175448</v>
      </c>
      <c r="AX207" s="200" t="s">
        <v>53</v>
      </c>
    </row>
    <row r="208" spans="1:50" ht="15" customHeight="1" x14ac:dyDescent="0.25">
      <c r="A208" s="191" t="s">
        <v>737</v>
      </c>
      <c r="B208" s="191" t="s">
        <v>38</v>
      </c>
      <c r="C208" s="191" t="s">
        <v>1234</v>
      </c>
      <c r="D208" s="157">
        <v>43293</v>
      </c>
      <c r="E208" s="157">
        <v>44389</v>
      </c>
      <c r="F208" s="157">
        <v>43192</v>
      </c>
      <c r="G208" s="157">
        <v>43752</v>
      </c>
      <c r="H208" s="156" t="s">
        <v>1129</v>
      </c>
      <c r="I208" s="115" t="s">
        <v>1203</v>
      </c>
      <c r="J208" s="115"/>
      <c r="K208" s="191" t="s">
        <v>738</v>
      </c>
      <c r="L208" s="193" t="s">
        <v>739</v>
      </c>
      <c r="M208" s="191" t="s">
        <v>740</v>
      </c>
      <c r="N208" s="191"/>
      <c r="O208" s="191"/>
      <c r="P208" s="191"/>
      <c r="Q208" s="191"/>
      <c r="R208" s="191"/>
      <c r="S208" s="191"/>
      <c r="T208" s="191"/>
      <c r="U208" s="191"/>
      <c r="V208" s="191">
        <f t="shared" si="114"/>
        <v>0</v>
      </c>
      <c r="W208" s="191"/>
      <c r="X208" s="191"/>
      <c r="Y208" s="191">
        <v>1</v>
      </c>
      <c r="Z208" s="191"/>
      <c r="AA208" s="191"/>
      <c r="AB208" s="191"/>
      <c r="AC208" s="191"/>
      <c r="AD208" s="191"/>
      <c r="AE208" s="191"/>
      <c r="AF208" s="191">
        <f t="shared" si="115"/>
        <v>1</v>
      </c>
      <c r="AG208" s="191">
        <f t="shared" si="116"/>
        <v>0</v>
      </c>
      <c r="AH208" s="191">
        <f t="shared" si="117"/>
        <v>1</v>
      </c>
      <c r="AI208" s="191">
        <f t="shared" si="118"/>
        <v>0</v>
      </c>
      <c r="AJ208" s="191">
        <f t="shared" si="119"/>
        <v>0</v>
      </c>
      <c r="AK208" s="191">
        <f t="shared" si="120"/>
        <v>0</v>
      </c>
      <c r="AL208" s="191">
        <f t="shared" si="121"/>
        <v>0</v>
      </c>
      <c r="AM208" s="191">
        <f t="shared" si="122"/>
        <v>0</v>
      </c>
      <c r="AN208" s="191">
        <f t="shared" si="123"/>
        <v>0</v>
      </c>
      <c r="AO208" s="194">
        <f t="shared" si="124"/>
        <v>1</v>
      </c>
      <c r="AP208" s="165">
        <f>AO208</f>
        <v>1</v>
      </c>
      <c r="AQ208" s="165">
        <v>0</v>
      </c>
      <c r="AR208" s="140">
        <v>0</v>
      </c>
      <c r="AS208" s="140">
        <v>0</v>
      </c>
      <c r="AT208" s="140">
        <v>0</v>
      </c>
      <c r="AU208" s="164">
        <v>0</v>
      </c>
      <c r="AV208" s="178">
        <v>515113</v>
      </c>
      <c r="AW208" s="178">
        <v>171634</v>
      </c>
      <c r="AX208" s="200" t="s">
        <v>87</v>
      </c>
    </row>
    <row r="209" spans="1:50" ht="15" customHeight="1" x14ac:dyDescent="0.25">
      <c r="A209" s="191" t="s">
        <v>741</v>
      </c>
      <c r="B209" s="191" t="s">
        <v>20</v>
      </c>
      <c r="C209" s="191"/>
      <c r="D209" s="157">
        <v>43385</v>
      </c>
      <c r="E209" s="157">
        <v>44550</v>
      </c>
      <c r="F209" s="170"/>
      <c r="G209" s="170"/>
      <c r="H209" s="159" t="s">
        <v>1130</v>
      </c>
      <c r="I209" s="115" t="s">
        <v>1203</v>
      </c>
      <c r="J209" s="115"/>
      <c r="K209" s="191" t="s">
        <v>742</v>
      </c>
      <c r="L209" s="193" t="s">
        <v>743</v>
      </c>
      <c r="M209" s="191" t="s">
        <v>744</v>
      </c>
      <c r="N209" s="191"/>
      <c r="O209" s="191"/>
      <c r="P209" s="191"/>
      <c r="Q209" s="191"/>
      <c r="R209" s="191"/>
      <c r="S209" s="191"/>
      <c r="T209" s="191"/>
      <c r="U209" s="191"/>
      <c r="V209" s="191">
        <f t="shared" si="114"/>
        <v>0</v>
      </c>
      <c r="W209" s="191"/>
      <c r="X209" s="191">
        <v>1</v>
      </c>
      <c r="Y209" s="191"/>
      <c r="Z209" s="191"/>
      <c r="AA209" s="191"/>
      <c r="AB209" s="191"/>
      <c r="AC209" s="191"/>
      <c r="AD209" s="191"/>
      <c r="AE209" s="191"/>
      <c r="AF209" s="191">
        <f t="shared" si="115"/>
        <v>1</v>
      </c>
      <c r="AG209" s="191">
        <f t="shared" si="116"/>
        <v>1</v>
      </c>
      <c r="AH209" s="191">
        <f t="shared" si="117"/>
        <v>0</v>
      </c>
      <c r="AI209" s="191">
        <f t="shared" si="118"/>
        <v>0</v>
      </c>
      <c r="AJ209" s="191">
        <f t="shared" si="119"/>
        <v>0</v>
      </c>
      <c r="AK209" s="191">
        <f t="shared" si="120"/>
        <v>0</v>
      </c>
      <c r="AL209" s="191">
        <f t="shared" si="121"/>
        <v>0</v>
      </c>
      <c r="AM209" s="191">
        <f t="shared" si="122"/>
        <v>0</v>
      </c>
      <c r="AN209" s="191">
        <f t="shared" si="123"/>
        <v>0</v>
      </c>
      <c r="AO209" s="194">
        <f t="shared" si="124"/>
        <v>1</v>
      </c>
      <c r="AP209" s="165">
        <v>0</v>
      </c>
      <c r="AQ209" s="165">
        <v>0</v>
      </c>
      <c r="AR209" s="179">
        <f>$AO$209/4</f>
        <v>0.25</v>
      </c>
      <c r="AS209" s="179">
        <f t="shared" ref="AS209:AU209" si="132">$AO$209/4</f>
        <v>0.25</v>
      </c>
      <c r="AT209" s="179">
        <f t="shared" si="132"/>
        <v>0.25</v>
      </c>
      <c r="AU209" s="180">
        <f t="shared" si="132"/>
        <v>0.25</v>
      </c>
      <c r="AV209" s="178">
        <v>517388</v>
      </c>
      <c r="AW209" s="178">
        <v>170706</v>
      </c>
      <c r="AX209" s="200" t="s">
        <v>32</v>
      </c>
    </row>
    <row r="210" spans="1:50" ht="15" customHeight="1" x14ac:dyDescent="0.25">
      <c r="A210" s="191" t="s">
        <v>745</v>
      </c>
      <c r="B210" s="191" t="s">
        <v>38</v>
      </c>
      <c r="C210" s="191"/>
      <c r="D210" s="157">
        <v>43476</v>
      </c>
      <c r="E210" s="157">
        <v>44572</v>
      </c>
      <c r="F210" s="157">
        <v>43525</v>
      </c>
      <c r="G210" s="160">
        <v>43962</v>
      </c>
      <c r="H210" s="159" t="s">
        <v>1131</v>
      </c>
      <c r="I210" s="115" t="s">
        <v>1203</v>
      </c>
      <c r="J210" s="115"/>
      <c r="K210" s="191" t="s">
        <v>746</v>
      </c>
      <c r="L210" s="193" t="s">
        <v>747</v>
      </c>
      <c r="M210" s="191" t="s">
        <v>344</v>
      </c>
      <c r="N210" s="191"/>
      <c r="O210" s="191"/>
      <c r="P210" s="191"/>
      <c r="Q210" s="191"/>
      <c r="R210" s="191"/>
      <c r="S210" s="191"/>
      <c r="T210" s="191"/>
      <c r="U210" s="191"/>
      <c r="V210" s="191">
        <f t="shared" si="114"/>
        <v>0</v>
      </c>
      <c r="W210" s="191"/>
      <c r="X210" s="191"/>
      <c r="Y210" s="191">
        <v>2</v>
      </c>
      <c r="Z210" s="191"/>
      <c r="AA210" s="191"/>
      <c r="AB210" s="191"/>
      <c r="AC210" s="191"/>
      <c r="AD210" s="191"/>
      <c r="AE210" s="191"/>
      <c r="AF210" s="191">
        <f t="shared" si="115"/>
        <v>2</v>
      </c>
      <c r="AG210" s="191">
        <f t="shared" si="116"/>
        <v>0</v>
      </c>
      <c r="AH210" s="191">
        <f t="shared" si="117"/>
        <v>2</v>
      </c>
      <c r="AI210" s="191">
        <f t="shared" si="118"/>
        <v>0</v>
      </c>
      <c r="AJ210" s="191">
        <f t="shared" si="119"/>
        <v>0</v>
      </c>
      <c r="AK210" s="191">
        <f t="shared" si="120"/>
        <v>0</v>
      </c>
      <c r="AL210" s="191">
        <f t="shared" si="121"/>
        <v>0</v>
      </c>
      <c r="AM210" s="191">
        <f t="shared" si="122"/>
        <v>0</v>
      </c>
      <c r="AN210" s="191">
        <f t="shared" si="123"/>
        <v>0</v>
      </c>
      <c r="AO210" s="194">
        <f t="shared" si="124"/>
        <v>2</v>
      </c>
      <c r="AP210" s="165">
        <v>0</v>
      </c>
      <c r="AQ210" s="165">
        <f>AO210</f>
        <v>2</v>
      </c>
      <c r="AR210" s="140">
        <v>0</v>
      </c>
      <c r="AS210" s="140">
        <v>0</v>
      </c>
      <c r="AT210" s="140">
        <v>0</v>
      </c>
      <c r="AU210" s="164">
        <v>0</v>
      </c>
      <c r="AV210" s="178">
        <v>514273</v>
      </c>
      <c r="AW210" s="178">
        <v>170844</v>
      </c>
      <c r="AX210" s="200" t="s">
        <v>87</v>
      </c>
    </row>
    <row r="211" spans="1:50" ht="15" customHeight="1" x14ac:dyDescent="0.25">
      <c r="A211" s="191" t="s">
        <v>748</v>
      </c>
      <c r="B211" s="191" t="s">
        <v>20</v>
      </c>
      <c r="C211" s="191"/>
      <c r="D211" s="157">
        <v>43423</v>
      </c>
      <c r="E211" s="157">
        <v>44519</v>
      </c>
      <c r="F211" s="157">
        <v>43754</v>
      </c>
      <c r="G211" s="170"/>
      <c r="H211" s="159" t="s">
        <v>1131</v>
      </c>
      <c r="I211" s="115" t="s">
        <v>1203</v>
      </c>
      <c r="J211" s="115"/>
      <c r="K211" s="191" t="s">
        <v>749</v>
      </c>
      <c r="L211" s="193" t="s">
        <v>1143</v>
      </c>
      <c r="M211" s="191" t="s">
        <v>750</v>
      </c>
      <c r="N211" s="191"/>
      <c r="O211" s="191"/>
      <c r="P211" s="191"/>
      <c r="Q211" s="191"/>
      <c r="R211" s="191"/>
      <c r="S211" s="191"/>
      <c r="T211" s="191"/>
      <c r="U211" s="191"/>
      <c r="V211" s="191">
        <f t="shared" si="114"/>
        <v>0</v>
      </c>
      <c r="W211" s="191"/>
      <c r="X211" s="191"/>
      <c r="Y211" s="191"/>
      <c r="Z211" s="191"/>
      <c r="AA211" s="191">
        <v>1</v>
      </c>
      <c r="AB211" s="191"/>
      <c r="AC211" s="191"/>
      <c r="AD211" s="191"/>
      <c r="AE211" s="191"/>
      <c r="AF211" s="191">
        <f t="shared" si="115"/>
        <v>1</v>
      </c>
      <c r="AG211" s="191">
        <f t="shared" si="116"/>
        <v>0</v>
      </c>
      <c r="AH211" s="191">
        <f t="shared" si="117"/>
        <v>0</v>
      </c>
      <c r="AI211" s="191">
        <f t="shared" si="118"/>
        <v>0</v>
      </c>
      <c r="AJ211" s="191">
        <f t="shared" si="119"/>
        <v>1</v>
      </c>
      <c r="AK211" s="191">
        <f t="shared" si="120"/>
        <v>0</v>
      </c>
      <c r="AL211" s="191">
        <f t="shared" si="121"/>
        <v>0</v>
      </c>
      <c r="AM211" s="191">
        <f t="shared" si="122"/>
        <v>0</v>
      </c>
      <c r="AN211" s="191">
        <f t="shared" si="123"/>
        <v>0</v>
      </c>
      <c r="AO211" s="194">
        <f t="shared" si="124"/>
        <v>1</v>
      </c>
      <c r="AP211" s="165">
        <v>0</v>
      </c>
      <c r="AQ211" s="165">
        <f>AO211</f>
        <v>1</v>
      </c>
      <c r="AR211" s="140">
        <v>0</v>
      </c>
      <c r="AS211" s="140">
        <v>0</v>
      </c>
      <c r="AT211" s="140">
        <v>0</v>
      </c>
      <c r="AU211" s="164">
        <v>0</v>
      </c>
      <c r="AV211" s="178">
        <v>515803</v>
      </c>
      <c r="AW211" s="178">
        <v>171071</v>
      </c>
      <c r="AX211" s="200" t="s">
        <v>31</v>
      </c>
    </row>
    <row r="212" spans="1:50" ht="15" customHeight="1" x14ac:dyDescent="0.25">
      <c r="A212" s="191" t="s">
        <v>751</v>
      </c>
      <c r="B212" s="191" t="s">
        <v>38</v>
      </c>
      <c r="C212" s="191" t="s">
        <v>1234</v>
      </c>
      <c r="D212" s="157">
        <v>43280</v>
      </c>
      <c r="E212" s="157">
        <v>44376</v>
      </c>
      <c r="F212" s="170"/>
      <c r="G212" s="157">
        <v>43882</v>
      </c>
      <c r="H212" s="156" t="s">
        <v>1129</v>
      </c>
      <c r="I212" s="115" t="s">
        <v>1203</v>
      </c>
      <c r="J212" s="115"/>
      <c r="K212" s="191" t="s">
        <v>752</v>
      </c>
      <c r="L212" s="193" t="s">
        <v>753</v>
      </c>
      <c r="M212" s="191" t="s">
        <v>754</v>
      </c>
      <c r="N212" s="191"/>
      <c r="O212" s="191"/>
      <c r="P212" s="191"/>
      <c r="Q212" s="191"/>
      <c r="R212" s="191"/>
      <c r="S212" s="191"/>
      <c r="T212" s="191"/>
      <c r="U212" s="191"/>
      <c r="V212" s="191">
        <f t="shared" si="114"/>
        <v>0</v>
      </c>
      <c r="W212" s="191"/>
      <c r="X212" s="191"/>
      <c r="Y212" s="191"/>
      <c r="Z212" s="191"/>
      <c r="AA212" s="191">
        <v>1</v>
      </c>
      <c r="AB212" s="191"/>
      <c r="AC212" s="191"/>
      <c r="AD212" s="191"/>
      <c r="AE212" s="191"/>
      <c r="AF212" s="191">
        <f t="shared" si="115"/>
        <v>1</v>
      </c>
      <c r="AG212" s="191">
        <f t="shared" si="116"/>
        <v>0</v>
      </c>
      <c r="AH212" s="191">
        <f t="shared" si="117"/>
        <v>0</v>
      </c>
      <c r="AI212" s="191">
        <f t="shared" si="118"/>
        <v>0</v>
      </c>
      <c r="AJ212" s="191">
        <f t="shared" si="119"/>
        <v>1</v>
      </c>
      <c r="AK212" s="191">
        <f t="shared" si="120"/>
        <v>0</v>
      </c>
      <c r="AL212" s="191">
        <f t="shared" si="121"/>
        <v>0</v>
      </c>
      <c r="AM212" s="191">
        <f t="shared" si="122"/>
        <v>0</v>
      </c>
      <c r="AN212" s="191">
        <f t="shared" si="123"/>
        <v>0</v>
      </c>
      <c r="AO212" s="194">
        <f t="shared" si="124"/>
        <v>1</v>
      </c>
      <c r="AP212" s="165">
        <f>AO212</f>
        <v>1</v>
      </c>
      <c r="AQ212" s="165">
        <v>0</v>
      </c>
      <c r="AR212" s="140">
        <v>0</v>
      </c>
      <c r="AS212" s="140">
        <v>0</v>
      </c>
      <c r="AT212" s="140">
        <v>0</v>
      </c>
      <c r="AU212" s="164">
        <v>0</v>
      </c>
      <c r="AV212" s="178">
        <v>515379</v>
      </c>
      <c r="AW212" s="178">
        <v>171492</v>
      </c>
      <c r="AX212" s="200" t="s">
        <v>87</v>
      </c>
    </row>
    <row r="213" spans="1:50" ht="15" customHeight="1" x14ac:dyDescent="0.25">
      <c r="A213" s="191" t="s">
        <v>755</v>
      </c>
      <c r="B213" s="191" t="s">
        <v>52</v>
      </c>
      <c r="C213" s="191"/>
      <c r="D213" s="157">
        <v>43445</v>
      </c>
      <c r="E213" s="157">
        <v>44541</v>
      </c>
      <c r="F213" s="170"/>
      <c r="G213" s="170"/>
      <c r="H213" s="156" t="s">
        <v>1130</v>
      </c>
      <c r="I213" s="115" t="s">
        <v>1203</v>
      </c>
      <c r="J213" s="115"/>
      <c r="K213" s="191" t="s">
        <v>756</v>
      </c>
      <c r="L213" s="193" t="s">
        <v>757</v>
      </c>
      <c r="M213" s="191" t="s">
        <v>758</v>
      </c>
      <c r="N213" s="191"/>
      <c r="O213" s="191"/>
      <c r="P213" s="191"/>
      <c r="Q213" s="191"/>
      <c r="R213" s="191"/>
      <c r="S213" s="191"/>
      <c r="T213" s="191"/>
      <c r="U213" s="191"/>
      <c r="V213" s="191">
        <f t="shared" si="114"/>
        <v>0</v>
      </c>
      <c r="W213" s="191"/>
      <c r="X213" s="191">
        <v>1</v>
      </c>
      <c r="Y213" s="191"/>
      <c r="Z213" s="191"/>
      <c r="AA213" s="191"/>
      <c r="AB213" s="191"/>
      <c r="AC213" s="191"/>
      <c r="AD213" s="191"/>
      <c r="AE213" s="191"/>
      <c r="AF213" s="191">
        <f t="shared" si="115"/>
        <v>1</v>
      </c>
      <c r="AG213" s="191">
        <f t="shared" si="116"/>
        <v>1</v>
      </c>
      <c r="AH213" s="191">
        <f t="shared" si="117"/>
        <v>0</v>
      </c>
      <c r="AI213" s="191">
        <f t="shared" si="118"/>
        <v>0</v>
      </c>
      <c r="AJ213" s="191">
        <f t="shared" si="119"/>
        <v>0</v>
      </c>
      <c r="AK213" s="191">
        <f t="shared" si="120"/>
        <v>0</v>
      </c>
      <c r="AL213" s="191">
        <f t="shared" si="121"/>
        <v>0</v>
      </c>
      <c r="AM213" s="191">
        <f t="shared" si="122"/>
        <v>0</v>
      </c>
      <c r="AN213" s="191">
        <f t="shared" si="123"/>
        <v>0</v>
      </c>
      <c r="AO213" s="194">
        <f t="shared" si="124"/>
        <v>1</v>
      </c>
      <c r="AP213" s="165">
        <v>0</v>
      </c>
      <c r="AQ213" s="165">
        <v>0</v>
      </c>
      <c r="AR213" s="179">
        <f>$AO$213/4</f>
        <v>0.25</v>
      </c>
      <c r="AS213" s="179">
        <f t="shared" ref="AS213:AU213" si="133">$AO$213/4</f>
        <v>0.25</v>
      </c>
      <c r="AT213" s="179">
        <f t="shared" si="133"/>
        <v>0.25</v>
      </c>
      <c r="AU213" s="180">
        <f t="shared" si="133"/>
        <v>0.25</v>
      </c>
      <c r="AV213" s="178">
        <v>515913</v>
      </c>
      <c r="AW213" s="178">
        <v>173384</v>
      </c>
      <c r="AX213" s="200" t="s">
        <v>94</v>
      </c>
    </row>
    <row r="214" spans="1:50" ht="15" customHeight="1" x14ac:dyDescent="0.25">
      <c r="A214" s="191" t="s">
        <v>759</v>
      </c>
      <c r="B214" s="191" t="s">
        <v>20</v>
      </c>
      <c r="C214" s="191"/>
      <c r="D214" s="157">
        <v>43508</v>
      </c>
      <c r="E214" s="157">
        <v>44604</v>
      </c>
      <c r="F214" s="170"/>
      <c r="G214" s="170"/>
      <c r="H214" s="161" t="s">
        <v>1130</v>
      </c>
      <c r="I214" s="115" t="s">
        <v>1203</v>
      </c>
      <c r="J214" s="115"/>
      <c r="K214" s="191" t="s">
        <v>760</v>
      </c>
      <c r="L214" s="193" t="s">
        <v>761</v>
      </c>
      <c r="M214" s="191" t="s">
        <v>762</v>
      </c>
      <c r="N214" s="191"/>
      <c r="O214" s="191"/>
      <c r="P214" s="191"/>
      <c r="Q214" s="191"/>
      <c r="R214" s="191"/>
      <c r="S214" s="191">
        <v>1</v>
      </c>
      <c r="T214" s="191"/>
      <c r="U214" s="191"/>
      <c r="V214" s="191">
        <f t="shared" si="114"/>
        <v>1</v>
      </c>
      <c r="W214" s="191"/>
      <c r="X214" s="191"/>
      <c r="Y214" s="191"/>
      <c r="Z214" s="191"/>
      <c r="AA214" s="191"/>
      <c r="AB214" s="191">
        <v>1</v>
      </c>
      <c r="AC214" s="191"/>
      <c r="AD214" s="191"/>
      <c r="AE214" s="191"/>
      <c r="AF214" s="191">
        <f t="shared" si="115"/>
        <v>1</v>
      </c>
      <c r="AG214" s="191">
        <f t="shared" si="116"/>
        <v>0</v>
      </c>
      <c r="AH214" s="191">
        <f t="shared" si="117"/>
        <v>0</v>
      </c>
      <c r="AI214" s="191">
        <f t="shared" si="118"/>
        <v>0</v>
      </c>
      <c r="AJ214" s="191">
        <f t="shared" si="119"/>
        <v>0</v>
      </c>
      <c r="AK214" s="191">
        <f t="shared" si="120"/>
        <v>1</v>
      </c>
      <c r="AL214" s="191">
        <f t="shared" si="121"/>
        <v>-1</v>
      </c>
      <c r="AM214" s="191">
        <f t="shared" si="122"/>
        <v>0</v>
      </c>
      <c r="AN214" s="191">
        <f t="shared" si="123"/>
        <v>0</v>
      </c>
      <c r="AO214" s="194">
        <f t="shared" si="124"/>
        <v>0</v>
      </c>
      <c r="AP214" s="165">
        <v>0</v>
      </c>
      <c r="AQ214" s="165">
        <v>0</v>
      </c>
      <c r="AR214" s="140">
        <v>0</v>
      </c>
      <c r="AS214" s="140">
        <v>0</v>
      </c>
      <c r="AT214" s="140">
        <v>0</v>
      </c>
      <c r="AU214" s="164">
        <v>0</v>
      </c>
      <c r="AV214" s="178">
        <v>522063</v>
      </c>
      <c r="AW214" s="178">
        <v>177165</v>
      </c>
      <c r="AX214" s="200" t="s">
        <v>27</v>
      </c>
    </row>
    <row r="215" spans="1:50" ht="15" customHeight="1" x14ac:dyDescent="0.25">
      <c r="A215" s="191" t="s">
        <v>763</v>
      </c>
      <c r="B215" s="191" t="s">
        <v>38</v>
      </c>
      <c r="C215" s="191"/>
      <c r="D215" s="157">
        <v>43454</v>
      </c>
      <c r="E215" s="157">
        <v>44550</v>
      </c>
      <c r="F215" s="157">
        <v>43497</v>
      </c>
      <c r="G215" s="160">
        <v>43955</v>
      </c>
      <c r="H215" s="159" t="s">
        <v>1131</v>
      </c>
      <c r="I215" s="115" t="s">
        <v>1203</v>
      </c>
      <c r="J215" s="115"/>
      <c r="K215" s="191" t="s">
        <v>764</v>
      </c>
      <c r="L215" s="193" t="s">
        <v>765</v>
      </c>
      <c r="M215" s="191" t="s">
        <v>325</v>
      </c>
      <c r="N215" s="191">
        <v>2</v>
      </c>
      <c r="O215" s="191"/>
      <c r="P215" s="191"/>
      <c r="Q215" s="191"/>
      <c r="R215" s="191"/>
      <c r="S215" s="191"/>
      <c r="T215" s="191"/>
      <c r="U215" s="191"/>
      <c r="V215" s="191">
        <f t="shared" si="114"/>
        <v>2</v>
      </c>
      <c r="W215" s="191"/>
      <c r="X215" s="191">
        <v>2</v>
      </c>
      <c r="Y215" s="191">
        <v>1</v>
      </c>
      <c r="Z215" s="191"/>
      <c r="AA215" s="191"/>
      <c r="AB215" s="191"/>
      <c r="AC215" s="191"/>
      <c r="AD215" s="191"/>
      <c r="AE215" s="191"/>
      <c r="AF215" s="191">
        <f t="shared" si="115"/>
        <v>3</v>
      </c>
      <c r="AG215" s="191">
        <f t="shared" si="116"/>
        <v>0</v>
      </c>
      <c r="AH215" s="191">
        <f t="shared" si="117"/>
        <v>1</v>
      </c>
      <c r="AI215" s="191">
        <f t="shared" si="118"/>
        <v>0</v>
      </c>
      <c r="AJ215" s="191">
        <f t="shared" si="119"/>
        <v>0</v>
      </c>
      <c r="AK215" s="191">
        <f t="shared" si="120"/>
        <v>0</v>
      </c>
      <c r="AL215" s="191">
        <f t="shared" si="121"/>
        <v>0</v>
      </c>
      <c r="AM215" s="191">
        <f t="shared" si="122"/>
        <v>0</v>
      </c>
      <c r="AN215" s="191">
        <f t="shared" si="123"/>
        <v>0</v>
      </c>
      <c r="AO215" s="194">
        <f t="shared" si="124"/>
        <v>1</v>
      </c>
      <c r="AP215" s="165">
        <v>0</v>
      </c>
      <c r="AQ215" s="165">
        <f>AO215</f>
        <v>1</v>
      </c>
      <c r="AR215" s="140">
        <v>0</v>
      </c>
      <c r="AS215" s="140">
        <v>0</v>
      </c>
      <c r="AT215" s="140">
        <v>0</v>
      </c>
      <c r="AU215" s="164">
        <v>0</v>
      </c>
      <c r="AV215" s="178">
        <v>521729</v>
      </c>
      <c r="AW215" s="178">
        <v>176389</v>
      </c>
      <c r="AX215" s="200" t="s">
        <v>86</v>
      </c>
    </row>
    <row r="216" spans="1:50" ht="15" customHeight="1" x14ac:dyDescent="0.25">
      <c r="A216" s="191" t="s">
        <v>766</v>
      </c>
      <c r="B216" s="191" t="s">
        <v>38</v>
      </c>
      <c r="C216" s="191"/>
      <c r="D216" s="157">
        <v>43368</v>
      </c>
      <c r="E216" s="157">
        <v>44464</v>
      </c>
      <c r="F216" s="170"/>
      <c r="G216" s="170"/>
      <c r="H216" s="159" t="s">
        <v>1131</v>
      </c>
      <c r="I216" s="115" t="s">
        <v>1203</v>
      </c>
      <c r="J216" s="115"/>
      <c r="K216" s="191" t="s">
        <v>767</v>
      </c>
      <c r="L216" s="193" t="s">
        <v>768</v>
      </c>
      <c r="M216" s="191" t="s">
        <v>769</v>
      </c>
      <c r="N216" s="191"/>
      <c r="O216" s="191"/>
      <c r="P216" s="191">
        <v>1</v>
      </c>
      <c r="Q216" s="191"/>
      <c r="R216" s="191"/>
      <c r="S216" s="191"/>
      <c r="T216" s="191"/>
      <c r="U216" s="191"/>
      <c r="V216" s="191">
        <f t="shared" si="114"/>
        <v>1</v>
      </c>
      <c r="W216" s="191"/>
      <c r="X216" s="191"/>
      <c r="Y216" s="191">
        <v>1</v>
      </c>
      <c r="Z216" s="191"/>
      <c r="AA216" s="191"/>
      <c r="AB216" s="191"/>
      <c r="AC216" s="191"/>
      <c r="AD216" s="191"/>
      <c r="AE216" s="191"/>
      <c r="AF216" s="191">
        <f t="shared" si="115"/>
        <v>1</v>
      </c>
      <c r="AG216" s="191">
        <f t="shared" si="116"/>
        <v>0</v>
      </c>
      <c r="AH216" s="191">
        <f t="shared" si="117"/>
        <v>1</v>
      </c>
      <c r="AI216" s="191">
        <f t="shared" si="118"/>
        <v>-1</v>
      </c>
      <c r="AJ216" s="191">
        <f t="shared" si="119"/>
        <v>0</v>
      </c>
      <c r="AK216" s="191">
        <f t="shared" si="120"/>
        <v>0</v>
      </c>
      <c r="AL216" s="191">
        <f t="shared" si="121"/>
        <v>0</v>
      </c>
      <c r="AM216" s="191">
        <f t="shared" si="122"/>
        <v>0</v>
      </c>
      <c r="AN216" s="191">
        <f t="shared" si="123"/>
        <v>0</v>
      </c>
      <c r="AO216" s="194">
        <f t="shared" si="124"/>
        <v>0</v>
      </c>
      <c r="AP216" s="165">
        <v>0</v>
      </c>
      <c r="AQ216" s="165">
        <f>AO216</f>
        <v>0</v>
      </c>
      <c r="AR216" s="140">
        <v>0</v>
      </c>
      <c r="AS216" s="140">
        <v>0</v>
      </c>
      <c r="AT216" s="140">
        <v>0</v>
      </c>
      <c r="AU216" s="164">
        <v>0</v>
      </c>
      <c r="AV216" s="178">
        <v>514005</v>
      </c>
      <c r="AW216" s="178">
        <v>169556</v>
      </c>
      <c r="AX216" s="200" t="s">
        <v>26</v>
      </c>
    </row>
    <row r="217" spans="1:50" ht="15" customHeight="1" x14ac:dyDescent="0.25">
      <c r="A217" s="191" t="s">
        <v>770</v>
      </c>
      <c r="B217" s="191" t="s">
        <v>46</v>
      </c>
      <c r="C217" s="191"/>
      <c r="D217" s="157">
        <v>43332</v>
      </c>
      <c r="E217" s="157">
        <v>43798</v>
      </c>
      <c r="F217" s="170"/>
      <c r="G217" s="157">
        <v>43798</v>
      </c>
      <c r="H217" s="156" t="s">
        <v>1129</v>
      </c>
      <c r="I217" s="115" t="s">
        <v>1203</v>
      </c>
      <c r="J217" s="115"/>
      <c r="K217" s="191" t="s">
        <v>771</v>
      </c>
      <c r="L217" s="193" t="s">
        <v>772</v>
      </c>
      <c r="M217" s="191" t="s">
        <v>297</v>
      </c>
      <c r="N217" s="191"/>
      <c r="O217" s="191"/>
      <c r="P217" s="191"/>
      <c r="Q217" s="191"/>
      <c r="R217" s="191">
        <v>1</v>
      </c>
      <c r="S217" s="191"/>
      <c r="T217" s="191"/>
      <c r="U217" s="191"/>
      <c r="V217" s="191">
        <f t="shared" si="114"/>
        <v>1</v>
      </c>
      <c r="W217" s="191"/>
      <c r="X217" s="191"/>
      <c r="Y217" s="191">
        <v>1</v>
      </c>
      <c r="Z217" s="191">
        <v>1</v>
      </c>
      <c r="AA217" s="191"/>
      <c r="AB217" s="191"/>
      <c r="AC217" s="191"/>
      <c r="AD217" s="191"/>
      <c r="AE217" s="191"/>
      <c r="AF217" s="191">
        <f t="shared" si="115"/>
        <v>2</v>
      </c>
      <c r="AG217" s="191">
        <f t="shared" si="116"/>
        <v>0</v>
      </c>
      <c r="AH217" s="191">
        <f t="shared" si="117"/>
        <v>1</v>
      </c>
      <c r="AI217" s="191">
        <f t="shared" si="118"/>
        <v>1</v>
      </c>
      <c r="AJ217" s="191">
        <f t="shared" si="119"/>
        <v>0</v>
      </c>
      <c r="AK217" s="191">
        <f t="shared" si="120"/>
        <v>-1</v>
      </c>
      <c r="AL217" s="191">
        <f t="shared" si="121"/>
        <v>0</v>
      </c>
      <c r="AM217" s="191">
        <f t="shared" si="122"/>
        <v>0</v>
      </c>
      <c r="AN217" s="191">
        <f t="shared" si="123"/>
        <v>0</v>
      </c>
      <c r="AO217" s="194">
        <f t="shared" si="124"/>
        <v>1</v>
      </c>
      <c r="AP217" s="165">
        <f>AO217</f>
        <v>1</v>
      </c>
      <c r="AQ217" s="165">
        <v>0</v>
      </c>
      <c r="AR217" s="140">
        <v>0</v>
      </c>
      <c r="AS217" s="140">
        <v>0</v>
      </c>
      <c r="AT217" s="140">
        <v>0</v>
      </c>
      <c r="AU217" s="164">
        <v>0</v>
      </c>
      <c r="AV217" s="178">
        <v>512613</v>
      </c>
      <c r="AW217" s="178">
        <v>173404</v>
      </c>
      <c r="AX217" s="200" t="s">
        <v>61</v>
      </c>
    </row>
    <row r="218" spans="1:50" ht="15" customHeight="1" x14ac:dyDescent="0.25">
      <c r="A218" s="191" t="s">
        <v>773</v>
      </c>
      <c r="B218" s="191" t="s">
        <v>38</v>
      </c>
      <c r="C218" s="191"/>
      <c r="D218" s="157">
        <v>43417</v>
      </c>
      <c r="E218" s="157">
        <v>44711</v>
      </c>
      <c r="F218" s="160">
        <v>43843</v>
      </c>
      <c r="G218" s="170"/>
      <c r="H218" s="159" t="s">
        <v>1131</v>
      </c>
      <c r="I218" s="115" t="s">
        <v>1203</v>
      </c>
      <c r="J218" s="115"/>
      <c r="K218" s="191" t="s">
        <v>774</v>
      </c>
      <c r="L218" s="193" t="s">
        <v>775</v>
      </c>
      <c r="M218" s="191" t="s">
        <v>422</v>
      </c>
      <c r="N218" s="191"/>
      <c r="O218" s="191"/>
      <c r="P218" s="191"/>
      <c r="Q218" s="191"/>
      <c r="R218" s="191"/>
      <c r="S218" s="191"/>
      <c r="T218" s="191"/>
      <c r="U218" s="191"/>
      <c r="V218" s="191">
        <f t="shared" si="114"/>
        <v>0</v>
      </c>
      <c r="W218" s="191"/>
      <c r="X218" s="191"/>
      <c r="Y218" s="191">
        <v>1</v>
      </c>
      <c r="Z218" s="191"/>
      <c r="AA218" s="191"/>
      <c r="AB218" s="191"/>
      <c r="AC218" s="191"/>
      <c r="AD218" s="191"/>
      <c r="AE218" s="191"/>
      <c r="AF218" s="191">
        <f t="shared" si="115"/>
        <v>1</v>
      </c>
      <c r="AG218" s="191">
        <f t="shared" si="116"/>
        <v>0</v>
      </c>
      <c r="AH218" s="191">
        <f t="shared" si="117"/>
        <v>1</v>
      </c>
      <c r="AI218" s="191">
        <f t="shared" si="118"/>
        <v>0</v>
      </c>
      <c r="AJ218" s="191">
        <f t="shared" si="119"/>
        <v>0</v>
      </c>
      <c r="AK218" s="191">
        <f t="shared" si="120"/>
        <v>0</v>
      </c>
      <c r="AL218" s="191">
        <f t="shared" si="121"/>
        <v>0</v>
      </c>
      <c r="AM218" s="191">
        <f t="shared" si="122"/>
        <v>0</v>
      </c>
      <c r="AN218" s="191">
        <f t="shared" si="123"/>
        <v>0</v>
      </c>
      <c r="AO218" s="194">
        <f t="shared" si="124"/>
        <v>1</v>
      </c>
      <c r="AP218" s="165">
        <v>0</v>
      </c>
      <c r="AQ218" s="165">
        <f>AO218</f>
        <v>1</v>
      </c>
      <c r="AR218" s="140">
        <v>0</v>
      </c>
      <c r="AS218" s="140">
        <v>0</v>
      </c>
      <c r="AT218" s="140">
        <v>0</v>
      </c>
      <c r="AU218" s="164">
        <v>0</v>
      </c>
      <c r="AV218" s="178">
        <v>519061</v>
      </c>
      <c r="AW218" s="178">
        <v>176662</v>
      </c>
      <c r="AX218" s="200" t="s">
        <v>62</v>
      </c>
    </row>
    <row r="219" spans="1:50" ht="15" customHeight="1" x14ac:dyDescent="0.25">
      <c r="A219" s="191" t="s">
        <v>776</v>
      </c>
      <c r="B219" s="191" t="s">
        <v>38</v>
      </c>
      <c r="C219" s="191" t="s">
        <v>1234</v>
      </c>
      <c r="D219" s="157">
        <v>43357</v>
      </c>
      <c r="E219" s="157">
        <v>44453</v>
      </c>
      <c r="F219" s="170"/>
      <c r="G219" s="170"/>
      <c r="H219" s="161" t="s">
        <v>1130</v>
      </c>
      <c r="I219" s="115" t="s">
        <v>1203</v>
      </c>
      <c r="J219" s="115"/>
      <c r="K219" s="191" t="s">
        <v>777</v>
      </c>
      <c r="L219" s="193" t="s">
        <v>778</v>
      </c>
      <c r="M219" s="191" t="s">
        <v>779</v>
      </c>
      <c r="N219" s="191"/>
      <c r="O219" s="191"/>
      <c r="P219" s="191"/>
      <c r="Q219" s="191"/>
      <c r="R219" s="191"/>
      <c r="S219" s="191"/>
      <c r="T219" s="191"/>
      <c r="U219" s="191"/>
      <c r="V219" s="191">
        <f t="shared" ref="V219:V250" si="134">SUM(N219:U219)</f>
        <v>0</v>
      </c>
      <c r="W219" s="191"/>
      <c r="X219" s="191">
        <v>3</v>
      </c>
      <c r="Y219" s="191"/>
      <c r="Z219" s="191"/>
      <c r="AA219" s="191"/>
      <c r="AB219" s="191"/>
      <c r="AC219" s="191"/>
      <c r="AD219" s="191"/>
      <c r="AE219" s="191"/>
      <c r="AF219" s="191">
        <f t="shared" si="115"/>
        <v>3</v>
      </c>
      <c r="AG219" s="191">
        <f t="shared" si="116"/>
        <v>3</v>
      </c>
      <c r="AH219" s="191">
        <f t="shared" si="117"/>
        <v>0</v>
      </c>
      <c r="AI219" s="191">
        <f t="shared" si="118"/>
        <v>0</v>
      </c>
      <c r="AJ219" s="191">
        <f t="shared" si="119"/>
        <v>0</v>
      </c>
      <c r="AK219" s="191">
        <f t="shared" si="120"/>
        <v>0</v>
      </c>
      <c r="AL219" s="191">
        <f t="shared" si="121"/>
        <v>0</v>
      </c>
      <c r="AM219" s="191">
        <f t="shared" si="122"/>
        <v>0</v>
      </c>
      <c r="AN219" s="191">
        <f t="shared" si="123"/>
        <v>0</v>
      </c>
      <c r="AO219" s="194">
        <f t="shared" si="124"/>
        <v>3</v>
      </c>
      <c r="AP219" s="165">
        <v>0</v>
      </c>
      <c r="AQ219" s="165">
        <v>0</v>
      </c>
      <c r="AR219" s="179">
        <f>$AO$219/4</f>
        <v>0.75</v>
      </c>
      <c r="AS219" s="179">
        <f t="shared" ref="AS219:AU219" si="135">$AO$219/4</f>
        <v>0.75</v>
      </c>
      <c r="AT219" s="179">
        <f t="shared" si="135"/>
        <v>0.75</v>
      </c>
      <c r="AU219" s="180">
        <f t="shared" si="135"/>
        <v>0.75</v>
      </c>
      <c r="AV219" s="178">
        <v>516288</v>
      </c>
      <c r="AW219" s="178">
        <v>171091</v>
      </c>
      <c r="AX219" s="200" t="s">
        <v>31</v>
      </c>
    </row>
    <row r="220" spans="1:50" ht="15" customHeight="1" x14ac:dyDescent="0.25">
      <c r="A220" s="191" t="s">
        <v>780</v>
      </c>
      <c r="B220" s="191" t="s">
        <v>20</v>
      </c>
      <c r="C220" s="191"/>
      <c r="D220" s="157">
        <v>43546</v>
      </c>
      <c r="E220" s="157">
        <v>44642</v>
      </c>
      <c r="F220" s="157">
        <v>43859</v>
      </c>
      <c r="G220" s="170"/>
      <c r="H220" s="159" t="s">
        <v>1131</v>
      </c>
      <c r="I220" s="115" t="s">
        <v>1203</v>
      </c>
      <c r="J220" s="115"/>
      <c r="K220" s="191" t="s">
        <v>781</v>
      </c>
      <c r="L220" s="193" t="s">
        <v>782</v>
      </c>
      <c r="M220" s="191" t="s">
        <v>783</v>
      </c>
      <c r="N220" s="191"/>
      <c r="O220" s="191">
        <v>1</v>
      </c>
      <c r="P220" s="191"/>
      <c r="Q220" s="191"/>
      <c r="R220" s="191"/>
      <c r="S220" s="191"/>
      <c r="T220" s="191"/>
      <c r="U220" s="191"/>
      <c r="V220" s="191">
        <f t="shared" si="134"/>
        <v>1</v>
      </c>
      <c r="W220" s="191"/>
      <c r="X220" s="191"/>
      <c r="Y220" s="191"/>
      <c r="Z220" s="191">
        <v>2</v>
      </c>
      <c r="AA220" s="191"/>
      <c r="AB220" s="191"/>
      <c r="AC220" s="191"/>
      <c r="AD220" s="191"/>
      <c r="AE220" s="191"/>
      <c r="AF220" s="191">
        <f t="shared" si="115"/>
        <v>2</v>
      </c>
      <c r="AG220" s="191">
        <f t="shared" si="116"/>
        <v>0</v>
      </c>
      <c r="AH220" s="191">
        <f t="shared" si="117"/>
        <v>-1</v>
      </c>
      <c r="AI220" s="191">
        <f t="shared" si="118"/>
        <v>2</v>
      </c>
      <c r="AJ220" s="191">
        <f t="shared" si="119"/>
        <v>0</v>
      </c>
      <c r="AK220" s="191">
        <f t="shared" si="120"/>
        <v>0</v>
      </c>
      <c r="AL220" s="191">
        <f t="shared" si="121"/>
        <v>0</v>
      </c>
      <c r="AM220" s="191">
        <f t="shared" si="122"/>
        <v>0</v>
      </c>
      <c r="AN220" s="191">
        <f t="shared" si="123"/>
        <v>0</v>
      </c>
      <c r="AO220" s="194">
        <f t="shared" si="124"/>
        <v>1</v>
      </c>
      <c r="AP220" s="165">
        <v>0</v>
      </c>
      <c r="AQ220" s="165">
        <f>AO220</f>
        <v>1</v>
      </c>
      <c r="AR220" s="140">
        <v>0</v>
      </c>
      <c r="AS220" s="140">
        <v>0</v>
      </c>
      <c r="AT220" s="140">
        <v>0</v>
      </c>
      <c r="AU220" s="164">
        <v>0</v>
      </c>
      <c r="AV220" s="178">
        <v>519884</v>
      </c>
      <c r="AW220" s="178">
        <v>175023</v>
      </c>
      <c r="AX220" s="200" t="s">
        <v>53</v>
      </c>
    </row>
    <row r="221" spans="1:50" ht="15" customHeight="1" x14ac:dyDescent="0.25">
      <c r="A221" s="191" t="s">
        <v>784</v>
      </c>
      <c r="B221" s="191" t="s">
        <v>52</v>
      </c>
      <c r="C221" s="191"/>
      <c r="D221" s="157">
        <v>43469</v>
      </c>
      <c r="E221" s="157">
        <v>44565</v>
      </c>
      <c r="F221" s="157">
        <v>43192</v>
      </c>
      <c r="G221" s="157">
        <v>43801</v>
      </c>
      <c r="H221" s="156" t="s">
        <v>1129</v>
      </c>
      <c r="I221" s="115" t="s">
        <v>1203</v>
      </c>
      <c r="J221" s="115"/>
      <c r="K221" s="191" t="s">
        <v>785</v>
      </c>
      <c r="L221" s="193" t="s">
        <v>786</v>
      </c>
      <c r="M221" s="191" t="s">
        <v>740</v>
      </c>
      <c r="N221" s="191"/>
      <c r="O221" s="191"/>
      <c r="P221" s="191"/>
      <c r="Q221" s="191"/>
      <c r="R221" s="191"/>
      <c r="S221" s="191"/>
      <c r="T221" s="191"/>
      <c r="U221" s="191"/>
      <c r="V221" s="191">
        <f t="shared" si="134"/>
        <v>0</v>
      </c>
      <c r="W221" s="191"/>
      <c r="X221" s="191">
        <v>1</v>
      </c>
      <c r="Y221" s="191"/>
      <c r="Z221" s="191"/>
      <c r="AA221" s="191"/>
      <c r="AB221" s="191"/>
      <c r="AC221" s="191"/>
      <c r="AD221" s="191"/>
      <c r="AE221" s="191"/>
      <c r="AF221" s="191">
        <f t="shared" si="115"/>
        <v>1</v>
      </c>
      <c r="AG221" s="191">
        <f t="shared" si="116"/>
        <v>1</v>
      </c>
      <c r="AH221" s="191">
        <f t="shared" si="117"/>
        <v>0</v>
      </c>
      <c r="AI221" s="191">
        <f t="shared" si="118"/>
        <v>0</v>
      </c>
      <c r="AJ221" s="191">
        <f t="shared" si="119"/>
        <v>0</v>
      </c>
      <c r="AK221" s="191">
        <f t="shared" si="120"/>
        <v>0</v>
      </c>
      <c r="AL221" s="191">
        <f t="shared" si="121"/>
        <v>0</v>
      </c>
      <c r="AM221" s="191">
        <f t="shared" si="122"/>
        <v>0</v>
      </c>
      <c r="AN221" s="191">
        <f t="shared" si="123"/>
        <v>0</v>
      </c>
      <c r="AO221" s="194">
        <f t="shared" si="124"/>
        <v>1</v>
      </c>
      <c r="AP221" s="165">
        <f>AO221</f>
        <v>1</v>
      </c>
      <c r="AQ221" s="165">
        <v>0</v>
      </c>
      <c r="AR221" s="140">
        <v>0</v>
      </c>
      <c r="AS221" s="140">
        <v>0</v>
      </c>
      <c r="AT221" s="140">
        <v>0</v>
      </c>
      <c r="AU221" s="164">
        <v>0</v>
      </c>
      <c r="AV221" s="178">
        <v>515112</v>
      </c>
      <c r="AW221" s="178">
        <v>171634</v>
      </c>
      <c r="AX221" s="200" t="s">
        <v>87</v>
      </c>
    </row>
    <row r="222" spans="1:50" ht="15" customHeight="1" x14ac:dyDescent="0.25">
      <c r="A222" s="191" t="s">
        <v>787</v>
      </c>
      <c r="B222" s="191" t="s">
        <v>38</v>
      </c>
      <c r="C222" s="191" t="s">
        <v>1234</v>
      </c>
      <c r="D222" s="157">
        <v>43381</v>
      </c>
      <c r="E222" s="157">
        <v>44477</v>
      </c>
      <c r="F222" s="170"/>
      <c r="G222" s="170"/>
      <c r="H222" s="161" t="s">
        <v>1130</v>
      </c>
      <c r="I222" s="115" t="s">
        <v>1203</v>
      </c>
      <c r="J222" s="115"/>
      <c r="K222" s="191" t="s">
        <v>788</v>
      </c>
      <c r="L222" s="193" t="s">
        <v>789</v>
      </c>
      <c r="M222" s="191" t="s">
        <v>790</v>
      </c>
      <c r="N222" s="191"/>
      <c r="O222" s="191"/>
      <c r="P222" s="191"/>
      <c r="Q222" s="191"/>
      <c r="R222" s="191"/>
      <c r="S222" s="191"/>
      <c r="T222" s="191"/>
      <c r="U222" s="191"/>
      <c r="V222" s="191">
        <f t="shared" si="134"/>
        <v>0</v>
      </c>
      <c r="W222" s="191"/>
      <c r="X222" s="191">
        <v>3</v>
      </c>
      <c r="Y222" s="191"/>
      <c r="Z222" s="191"/>
      <c r="AA222" s="191"/>
      <c r="AB222" s="191"/>
      <c r="AC222" s="191"/>
      <c r="AD222" s="191"/>
      <c r="AE222" s="191"/>
      <c r="AF222" s="191">
        <f t="shared" si="115"/>
        <v>3</v>
      </c>
      <c r="AG222" s="191">
        <f t="shared" si="116"/>
        <v>3</v>
      </c>
      <c r="AH222" s="191">
        <f t="shared" si="117"/>
        <v>0</v>
      </c>
      <c r="AI222" s="191">
        <f t="shared" si="118"/>
        <v>0</v>
      </c>
      <c r="AJ222" s="191">
        <f t="shared" si="119"/>
        <v>0</v>
      </c>
      <c r="AK222" s="191">
        <f t="shared" si="120"/>
        <v>0</v>
      </c>
      <c r="AL222" s="191">
        <f t="shared" si="121"/>
        <v>0</v>
      </c>
      <c r="AM222" s="191">
        <f t="shared" si="122"/>
        <v>0</v>
      </c>
      <c r="AN222" s="191">
        <f t="shared" si="123"/>
        <v>0</v>
      </c>
      <c r="AO222" s="194">
        <f t="shared" si="124"/>
        <v>3</v>
      </c>
      <c r="AP222" s="165">
        <v>0</v>
      </c>
      <c r="AQ222" s="165">
        <v>0</v>
      </c>
      <c r="AR222" s="179">
        <f>$AO$222/4</f>
        <v>0.75</v>
      </c>
      <c r="AS222" s="179">
        <f t="shared" ref="AS222:AU222" si="136">$AO$222/4</f>
        <v>0.75</v>
      </c>
      <c r="AT222" s="179">
        <f t="shared" si="136"/>
        <v>0.75</v>
      </c>
      <c r="AU222" s="180">
        <f t="shared" si="136"/>
        <v>0.75</v>
      </c>
      <c r="AV222" s="178">
        <v>519756</v>
      </c>
      <c r="AW222" s="178">
        <v>175319</v>
      </c>
      <c r="AX222" s="200" t="s">
        <v>53</v>
      </c>
    </row>
    <row r="223" spans="1:50" ht="15" customHeight="1" x14ac:dyDescent="0.25">
      <c r="A223" s="191" t="s">
        <v>791</v>
      </c>
      <c r="B223" s="191" t="s">
        <v>38</v>
      </c>
      <c r="C223" s="191"/>
      <c r="D223" s="157">
        <v>43532</v>
      </c>
      <c r="E223" s="157">
        <v>44628</v>
      </c>
      <c r="F223" s="157">
        <v>43553</v>
      </c>
      <c r="G223" s="170"/>
      <c r="H223" s="161" t="s">
        <v>1131</v>
      </c>
      <c r="I223" s="115" t="s">
        <v>1203</v>
      </c>
      <c r="J223" s="115"/>
      <c r="K223" s="191" t="s">
        <v>792</v>
      </c>
      <c r="L223" s="193" t="s">
        <v>793</v>
      </c>
      <c r="M223" s="191" t="s">
        <v>274</v>
      </c>
      <c r="N223" s="191"/>
      <c r="O223" s="191"/>
      <c r="P223" s="191"/>
      <c r="Q223" s="191"/>
      <c r="R223" s="191"/>
      <c r="S223" s="191"/>
      <c r="T223" s="191"/>
      <c r="U223" s="191"/>
      <c r="V223" s="191">
        <f t="shared" si="134"/>
        <v>0</v>
      </c>
      <c r="W223" s="191"/>
      <c r="X223" s="191"/>
      <c r="Y223" s="191"/>
      <c r="Z223" s="191">
        <v>1</v>
      </c>
      <c r="AA223" s="191"/>
      <c r="AB223" s="191"/>
      <c r="AC223" s="191"/>
      <c r="AD223" s="191"/>
      <c r="AE223" s="191"/>
      <c r="AF223" s="191">
        <f t="shared" si="115"/>
        <v>1</v>
      </c>
      <c r="AG223" s="191">
        <f t="shared" si="116"/>
        <v>0</v>
      </c>
      <c r="AH223" s="191">
        <f t="shared" si="117"/>
        <v>0</v>
      </c>
      <c r="AI223" s="191">
        <f t="shared" si="118"/>
        <v>1</v>
      </c>
      <c r="AJ223" s="191">
        <f t="shared" si="119"/>
        <v>0</v>
      </c>
      <c r="AK223" s="191">
        <f t="shared" si="120"/>
        <v>0</v>
      </c>
      <c r="AL223" s="191">
        <f t="shared" si="121"/>
        <v>0</v>
      </c>
      <c r="AM223" s="191">
        <f t="shared" si="122"/>
        <v>0</v>
      </c>
      <c r="AN223" s="191">
        <f t="shared" si="123"/>
        <v>0</v>
      </c>
      <c r="AO223" s="194">
        <f t="shared" si="124"/>
        <v>1</v>
      </c>
      <c r="AP223" s="165">
        <v>0</v>
      </c>
      <c r="AQ223" s="165">
        <f>AO223</f>
        <v>1</v>
      </c>
      <c r="AR223" s="140">
        <v>0</v>
      </c>
      <c r="AS223" s="140">
        <v>0</v>
      </c>
      <c r="AT223" s="140">
        <v>0</v>
      </c>
      <c r="AU223" s="164">
        <v>0</v>
      </c>
      <c r="AV223" s="178">
        <v>516022</v>
      </c>
      <c r="AW223" s="178">
        <v>171099</v>
      </c>
      <c r="AX223" s="200" t="s">
        <v>31</v>
      </c>
    </row>
    <row r="224" spans="1:50" ht="15" customHeight="1" x14ac:dyDescent="0.25">
      <c r="A224" s="191" t="s">
        <v>794</v>
      </c>
      <c r="B224" s="191" t="s">
        <v>52</v>
      </c>
      <c r="C224" s="191"/>
      <c r="D224" s="157">
        <v>43776</v>
      </c>
      <c r="E224" s="157">
        <v>44872</v>
      </c>
      <c r="F224" s="170"/>
      <c r="G224" s="170"/>
      <c r="H224" s="161" t="s">
        <v>1130</v>
      </c>
      <c r="I224" s="115" t="s">
        <v>1203</v>
      </c>
      <c r="J224" s="115"/>
      <c r="K224" s="191" t="s">
        <v>795</v>
      </c>
      <c r="L224" s="193" t="s">
        <v>796</v>
      </c>
      <c r="M224" s="191" t="s">
        <v>797</v>
      </c>
      <c r="N224" s="191"/>
      <c r="O224" s="191"/>
      <c r="P224" s="191"/>
      <c r="Q224" s="191"/>
      <c r="R224" s="191"/>
      <c r="S224" s="191"/>
      <c r="T224" s="191"/>
      <c r="U224" s="191"/>
      <c r="V224" s="191">
        <f t="shared" si="134"/>
        <v>0</v>
      </c>
      <c r="W224" s="191"/>
      <c r="X224" s="191">
        <v>6</v>
      </c>
      <c r="Y224" s="191"/>
      <c r="Z224" s="191"/>
      <c r="AA224" s="191"/>
      <c r="AB224" s="191"/>
      <c r="AC224" s="191"/>
      <c r="AD224" s="191"/>
      <c r="AE224" s="191"/>
      <c r="AF224" s="191">
        <f t="shared" si="115"/>
        <v>6</v>
      </c>
      <c r="AG224" s="191">
        <f t="shared" si="116"/>
        <v>6</v>
      </c>
      <c r="AH224" s="191">
        <f t="shared" si="117"/>
        <v>0</v>
      </c>
      <c r="AI224" s="191">
        <f t="shared" si="118"/>
        <v>0</v>
      </c>
      <c r="AJ224" s="191">
        <f t="shared" si="119"/>
        <v>0</v>
      </c>
      <c r="AK224" s="191">
        <f t="shared" si="120"/>
        <v>0</v>
      </c>
      <c r="AL224" s="191">
        <f t="shared" si="121"/>
        <v>0</v>
      </c>
      <c r="AM224" s="191">
        <f t="shared" si="122"/>
        <v>0</v>
      </c>
      <c r="AN224" s="191">
        <f t="shared" si="123"/>
        <v>0</v>
      </c>
      <c r="AO224" s="194">
        <f t="shared" si="124"/>
        <v>6</v>
      </c>
      <c r="AP224" s="165">
        <v>0</v>
      </c>
      <c r="AQ224" s="165">
        <v>0</v>
      </c>
      <c r="AR224" s="140">
        <f>$AO$224/4</f>
        <v>1.5</v>
      </c>
      <c r="AS224" s="140">
        <f t="shared" ref="AS224:AU224" si="137">$AO$224/4</f>
        <v>1.5</v>
      </c>
      <c r="AT224" s="140">
        <f t="shared" si="137"/>
        <v>1.5</v>
      </c>
      <c r="AU224" s="164">
        <f t="shared" si="137"/>
        <v>1.5</v>
      </c>
      <c r="AV224" s="178">
        <v>512869</v>
      </c>
      <c r="AW224" s="178">
        <v>169793</v>
      </c>
      <c r="AX224" s="200" t="s">
        <v>26</v>
      </c>
    </row>
    <row r="225" spans="1:50" ht="15" customHeight="1" x14ac:dyDescent="0.25">
      <c r="A225" s="191" t="s">
        <v>798</v>
      </c>
      <c r="B225" s="191" t="s">
        <v>20</v>
      </c>
      <c r="C225" s="191"/>
      <c r="D225" s="157">
        <v>43609</v>
      </c>
      <c r="E225" s="157">
        <v>44705</v>
      </c>
      <c r="F225" s="170"/>
      <c r="G225" s="170"/>
      <c r="H225" s="161" t="s">
        <v>1130</v>
      </c>
      <c r="I225" s="115" t="s">
        <v>1203</v>
      </c>
      <c r="J225" s="115"/>
      <c r="K225" s="191" t="s">
        <v>799</v>
      </c>
      <c r="L225" s="193" t="s">
        <v>800</v>
      </c>
      <c r="M225" s="191" t="s">
        <v>801</v>
      </c>
      <c r="N225" s="191"/>
      <c r="O225" s="191"/>
      <c r="P225" s="191"/>
      <c r="Q225" s="191"/>
      <c r="R225" s="191"/>
      <c r="S225" s="191"/>
      <c r="T225" s="191"/>
      <c r="U225" s="191"/>
      <c r="V225" s="191">
        <f t="shared" si="134"/>
        <v>0</v>
      </c>
      <c r="W225" s="191"/>
      <c r="X225" s="191"/>
      <c r="Y225" s="191">
        <v>1</v>
      </c>
      <c r="Z225" s="191"/>
      <c r="AA225" s="191"/>
      <c r="AB225" s="191"/>
      <c r="AC225" s="191"/>
      <c r="AD225" s="191"/>
      <c r="AE225" s="191"/>
      <c r="AF225" s="191">
        <f t="shared" si="115"/>
        <v>1</v>
      </c>
      <c r="AG225" s="191">
        <f t="shared" si="116"/>
        <v>0</v>
      </c>
      <c r="AH225" s="191">
        <f t="shared" si="117"/>
        <v>1</v>
      </c>
      <c r="AI225" s="191">
        <f t="shared" si="118"/>
        <v>0</v>
      </c>
      <c r="AJ225" s="191">
        <f t="shared" si="119"/>
        <v>0</v>
      </c>
      <c r="AK225" s="191">
        <f t="shared" si="120"/>
        <v>0</v>
      </c>
      <c r="AL225" s="191">
        <f t="shared" si="121"/>
        <v>0</v>
      </c>
      <c r="AM225" s="191">
        <f t="shared" si="122"/>
        <v>0</v>
      </c>
      <c r="AN225" s="191">
        <f t="shared" si="123"/>
        <v>0</v>
      </c>
      <c r="AO225" s="194">
        <f t="shared" si="124"/>
        <v>1</v>
      </c>
      <c r="AP225" s="165">
        <v>0</v>
      </c>
      <c r="AQ225" s="165">
        <v>0</v>
      </c>
      <c r="AR225" s="179">
        <f>$AO$225/4</f>
        <v>0.25</v>
      </c>
      <c r="AS225" s="179">
        <f t="shared" ref="AS225:AU225" si="138">$AO$225/4</f>
        <v>0.25</v>
      </c>
      <c r="AT225" s="179">
        <f t="shared" si="138"/>
        <v>0.25</v>
      </c>
      <c r="AU225" s="180">
        <f t="shared" si="138"/>
        <v>0.25</v>
      </c>
      <c r="AV225" s="178">
        <v>516557</v>
      </c>
      <c r="AW225" s="178">
        <v>175273</v>
      </c>
      <c r="AX225" s="200" t="s">
        <v>36</v>
      </c>
    </row>
    <row r="226" spans="1:50" ht="15" customHeight="1" x14ac:dyDescent="0.25">
      <c r="A226" s="191" t="s">
        <v>802</v>
      </c>
      <c r="B226" s="191" t="s">
        <v>38</v>
      </c>
      <c r="C226" s="191" t="s">
        <v>1234</v>
      </c>
      <c r="D226" s="157">
        <v>43416</v>
      </c>
      <c r="E226" s="157">
        <v>44512</v>
      </c>
      <c r="F226" s="170"/>
      <c r="G226" s="170"/>
      <c r="H226" s="161" t="s">
        <v>1130</v>
      </c>
      <c r="I226" s="115" t="s">
        <v>1203</v>
      </c>
      <c r="J226" s="115"/>
      <c r="K226" s="191" t="s">
        <v>803</v>
      </c>
      <c r="L226" s="193" t="s">
        <v>804</v>
      </c>
      <c r="M226" s="191" t="s">
        <v>216</v>
      </c>
      <c r="N226" s="191"/>
      <c r="O226" s="191"/>
      <c r="P226" s="191"/>
      <c r="Q226" s="191"/>
      <c r="R226" s="191"/>
      <c r="S226" s="191"/>
      <c r="T226" s="191"/>
      <c r="U226" s="191"/>
      <c r="V226" s="191">
        <f t="shared" si="134"/>
        <v>0</v>
      </c>
      <c r="W226" s="191"/>
      <c r="X226" s="191"/>
      <c r="Y226" s="191"/>
      <c r="Z226" s="191">
        <v>1</v>
      </c>
      <c r="AA226" s="191"/>
      <c r="AB226" s="191"/>
      <c r="AC226" s="191"/>
      <c r="AD226" s="191"/>
      <c r="AE226" s="191"/>
      <c r="AF226" s="191">
        <f t="shared" si="115"/>
        <v>1</v>
      </c>
      <c r="AG226" s="191">
        <f t="shared" si="116"/>
        <v>0</v>
      </c>
      <c r="AH226" s="191">
        <f t="shared" si="117"/>
        <v>0</v>
      </c>
      <c r="AI226" s="191">
        <f t="shared" si="118"/>
        <v>1</v>
      </c>
      <c r="AJ226" s="191">
        <f t="shared" si="119"/>
        <v>0</v>
      </c>
      <c r="AK226" s="191">
        <f t="shared" si="120"/>
        <v>0</v>
      </c>
      <c r="AL226" s="191">
        <f t="shared" si="121"/>
        <v>0</v>
      </c>
      <c r="AM226" s="191">
        <f t="shared" si="122"/>
        <v>0</v>
      </c>
      <c r="AN226" s="191">
        <f t="shared" si="123"/>
        <v>0</v>
      </c>
      <c r="AO226" s="194">
        <f t="shared" si="124"/>
        <v>1</v>
      </c>
      <c r="AP226" s="165">
        <v>0</v>
      </c>
      <c r="AQ226" s="165">
        <v>0</v>
      </c>
      <c r="AR226" s="179">
        <f>$AO$226/4</f>
        <v>0.25</v>
      </c>
      <c r="AS226" s="179">
        <f t="shared" ref="AS226:AU226" si="139">$AO$226/4</f>
        <v>0.25</v>
      </c>
      <c r="AT226" s="179">
        <f t="shared" si="139"/>
        <v>0.25</v>
      </c>
      <c r="AU226" s="180">
        <f t="shared" si="139"/>
        <v>0.25</v>
      </c>
      <c r="AV226" s="178">
        <v>520495</v>
      </c>
      <c r="AW226" s="178">
        <v>175597</v>
      </c>
      <c r="AX226" s="200" t="s">
        <v>53</v>
      </c>
    </row>
    <row r="227" spans="1:50" ht="15" customHeight="1" x14ac:dyDescent="0.25">
      <c r="A227" s="191" t="s">
        <v>805</v>
      </c>
      <c r="B227" s="191" t="s">
        <v>20</v>
      </c>
      <c r="C227" s="191"/>
      <c r="D227" s="157">
        <v>43542</v>
      </c>
      <c r="E227" s="157">
        <v>44638</v>
      </c>
      <c r="F227" s="170"/>
      <c r="G227" s="170"/>
      <c r="H227" s="161" t="s">
        <v>1130</v>
      </c>
      <c r="I227" s="115" t="s">
        <v>1203</v>
      </c>
      <c r="J227" s="115"/>
      <c r="K227" s="191" t="s">
        <v>806</v>
      </c>
      <c r="L227" s="193" t="s">
        <v>807</v>
      </c>
      <c r="M227" s="191" t="s">
        <v>808</v>
      </c>
      <c r="N227" s="191"/>
      <c r="O227" s="191"/>
      <c r="P227" s="191"/>
      <c r="Q227" s="191">
        <v>1</v>
      </c>
      <c r="R227" s="191"/>
      <c r="S227" s="191"/>
      <c r="T227" s="191"/>
      <c r="U227" s="191"/>
      <c r="V227" s="191">
        <f t="shared" si="134"/>
        <v>1</v>
      </c>
      <c r="W227" s="191"/>
      <c r="X227" s="191"/>
      <c r="Y227" s="191"/>
      <c r="Z227" s="191"/>
      <c r="AA227" s="191"/>
      <c r="AB227" s="191">
        <v>1</v>
      </c>
      <c r="AC227" s="191"/>
      <c r="AD227" s="191"/>
      <c r="AE227" s="191"/>
      <c r="AF227" s="191">
        <f t="shared" si="115"/>
        <v>1</v>
      </c>
      <c r="AG227" s="191">
        <f t="shared" si="116"/>
        <v>0</v>
      </c>
      <c r="AH227" s="191">
        <f t="shared" si="117"/>
        <v>0</v>
      </c>
      <c r="AI227" s="191">
        <f t="shared" si="118"/>
        <v>0</v>
      </c>
      <c r="AJ227" s="191">
        <f t="shared" si="119"/>
        <v>-1</v>
      </c>
      <c r="AK227" s="191">
        <f t="shared" si="120"/>
        <v>1</v>
      </c>
      <c r="AL227" s="191">
        <f t="shared" si="121"/>
        <v>0</v>
      </c>
      <c r="AM227" s="191">
        <f t="shared" si="122"/>
        <v>0</v>
      </c>
      <c r="AN227" s="191">
        <f t="shared" si="123"/>
        <v>0</v>
      </c>
      <c r="AO227" s="194">
        <f t="shared" si="124"/>
        <v>0</v>
      </c>
      <c r="AP227" s="165">
        <v>0</v>
      </c>
      <c r="AQ227" s="165">
        <v>0</v>
      </c>
      <c r="AR227" s="140">
        <v>0</v>
      </c>
      <c r="AS227" s="140">
        <v>0</v>
      </c>
      <c r="AT227" s="140">
        <v>0</v>
      </c>
      <c r="AU227" s="164">
        <v>0</v>
      </c>
      <c r="AV227" s="178">
        <v>521978</v>
      </c>
      <c r="AW227" s="178">
        <v>177062</v>
      </c>
      <c r="AX227" s="200" t="s">
        <v>27</v>
      </c>
    </row>
    <row r="228" spans="1:50" ht="15" customHeight="1" x14ac:dyDescent="0.25">
      <c r="A228" s="191" t="s">
        <v>809</v>
      </c>
      <c r="B228" s="191" t="s">
        <v>46</v>
      </c>
      <c r="C228" s="191"/>
      <c r="D228" s="157">
        <v>43522</v>
      </c>
      <c r="E228" s="157">
        <v>44618</v>
      </c>
      <c r="F228" s="170"/>
      <c r="G228" s="170"/>
      <c r="H228" s="161" t="s">
        <v>1130</v>
      </c>
      <c r="I228" s="115" t="s">
        <v>1203</v>
      </c>
      <c r="J228" s="115"/>
      <c r="K228" s="191" t="s">
        <v>810</v>
      </c>
      <c r="L228" s="193" t="s">
        <v>811</v>
      </c>
      <c r="M228" s="191" t="s">
        <v>812</v>
      </c>
      <c r="N228" s="191"/>
      <c r="O228" s="191"/>
      <c r="P228" s="191">
        <v>1</v>
      </c>
      <c r="Q228" s="191"/>
      <c r="R228" s="191"/>
      <c r="S228" s="191"/>
      <c r="T228" s="191"/>
      <c r="U228" s="191"/>
      <c r="V228" s="191">
        <f t="shared" si="134"/>
        <v>1</v>
      </c>
      <c r="W228" s="191"/>
      <c r="X228" s="191">
        <v>2</v>
      </c>
      <c r="Y228" s="191"/>
      <c r="Z228" s="191"/>
      <c r="AA228" s="191"/>
      <c r="AB228" s="191"/>
      <c r="AC228" s="191"/>
      <c r="AD228" s="191"/>
      <c r="AE228" s="191">
        <v>0</v>
      </c>
      <c r="AF228" s="191">
        <f t="shared" si="115"/>
        <v>2</v>
      </c>
      <c r="AG228" s="191">
        <f t="shared" si="116"/>
        <v>2</v>
      </c>
      <c r="AH228" s="191">
        <f t="shared" si="117"/>
        <v>0</v>
      </c>
      <c r="AI228" s="191">
        <f t="shared" si="118"/>
        <v>-1</v>
      </c>
      <c r="AJ228" s="191">
        <f t="shared" si="119"/>
        <v>0</v>
      </c>
      <c r="AK228" s="191">
        <f t="shared" si="120"/>
        <v>0</v>
      </c>
      <c r="AL228" s="191">
        <f t="shared" si="121"/>
        <v>0</v>
      </c>
      <c r="AM228" s="191">
        <f t="shared" si="122"/>
        <v>0</v>
      </c>
      <c r="AN228" s="191">
        <f t="shared" si="123"/>
        <v>0</v>
      </c>
      <c r="AO228" s="194">
        <f t="shared" si="124"/>
        <v>1</v>
      </c>
      <c r="AP228" s="165">
        <v>0</v>
      </c>
      <c r="AQ228" s="165">
        <v>0</v>
      </c>
      <c r="AR228" s="179">
        <f>$AO$228/4</f>
        <v>0.25</v>
      </c>
      <c r="AS228" s="179">
        <f t="shared" ref="AS228:AU228" si="140">$AO$228/4</f>
        <v>0.25</v>
      </c>
      <c r="AT228" s="179">
        <f t="shared" si="140"/>
        <v>0.25</v>
      </c>
      <c r="AU228" s="180">
        <f t="shared" si="140"/>
        <v>0.25</v>
      </c>
      <c r="AV228" s="178">
        <v>517894</v>
      </c>
      <c r="AW228" s="178">
        <v>174757</v>
      </c>
      <c r="AX228" s="200" t="s">
        <v>73</v>
      </c>
    </row>
    <row r="229" spans="1:50" ht="15" customHeight="1" x14ac:dyDescent="0.25">
      <c r="A229" s="191" t="s">
        <v>813</v>
      </c>
      <c r="B229" s="191" t="s">
        <v>46</v>
      </c>
      <c r="C229" s="191"/>
      <c r="D229" s="157">
        <v>43514</v>
      </c>
      <c r="E229" s="157">
        <v>44610</v>
      </c>
      <c r="F229" s="160">
        <v>43739</v>
      </c>
      <c r="G229" s="160">
        <v>44056</v>
      </c>
      <c r="H229" s="159" t="s">
        <v>1131</v>
      </c>
      <c r="I229" s="115" t="s">
        <v>1203</v>
      </c>
      <c r="J229" s="115"/>
      <c r="K229" s="191" t="s">
        <v>814</v>
      </c>
      <c r="L229" s="193" t="s">
        <v>815</v>
      </c>
      <c r="M229" s="191" t="s">
        <v>816</v>
      </c>
      <c r="N229" s="191"/>
      <c r="O229" s="191">
        <v>2</v>
      </c>
      <c r="P229" s="191"/>
      <c r="Q229" s="191"/>
      <c r="R229" s="191"/>
      <c r="S229" s="191"/>
      <c r="T229" s="191"/>
      <c r="U229" s="191"/>
      <c r="V229" s="191">
        <f t="shared" si="134"/>
        <v>2</v>
      </c>
      <c r="W229" s="191"/>
      <c r="X229" s="191">
        <v>3</v>
      </c>
      <c r="Y229" s="191">
        <v>1</v>
      </c>
      <c r="Z229" s="191"/>
      <c r="AA229" s="191"/>
      <c r="AB229" s="191"/>
      <c r="AC229" s="191"/>
      <c r="AD229" s="191"/>
      <c r="AE229" s="191"/>
      <c r="AF229" s="191">
        <f t="shared" si="115"/>
        <v>4</v>
      </c>
      <c r="AG229" s="191">
        <f t="shared" si="116"/>
        <v>3</v>
      </c>
      <c r="AH229" s="191">
        <f t="shared" si="117"/>
        <v>-1</v>
      </c>
      <c r="AI229" s="191">
        <f t="shared" si="118"/>
        <v>0</v>
      </c>
      <c r="AJ229" s="191">
        <f t="shared" si="119"/>
        <v>0</v>
      </c>
      <c r="AK229" s="191">
        <f t="shared" si="120"/>
        <v>0</v>
      </c>
      <c r="AL229" s="191">
        <f t="shared" si="121"/>
        <v>0</v>
      </c>
      <c r="AM229" s="191">
        <f t="shared" si="122"/>
        <v>0</v>
      </c>
      <c r="AN229" s="191">
        <f t="shared" si="123"/>
        <v>0</v>
      </c>
      <c r="AO229" s="194">
        <f t="shared" si="124"/>
        <v>2</v>
      </c>
      <c r="AP229" s="165">
        <v>0</v>
      </c>
      <c r="AQ229" s="165">
        <f>AO229</f>
        <v>2</v>
      </c>
      <c r="AR229" s="140">
        <v>0</v>
      </c>
      <c r="AS229" s="140">
        <v>0</v>
      </c>
      <c r="AT229" s="140">
        <v>0</v>
      </c>
      <c r="AU229" s="164">
        <v>0</v>
      </c>
      <c r="AV229" s="178">
        <v>520700</v>
      </c>
      <c r="AW229" s="178">
        <v>175411</v>
      </c>
      <c r="AX229" s="200" t="s">
        <v>53</v>
      </c>
    </row>
    <row r="230" spans="1:50" ht="15" customHeight="1" x14ac:dyDescent="0.25">
      <c r="A230" s="191" t="s">
        <v>817</v>
      </c>
      <c r="B230" s="191" t="s">
        <v>38</v>
      </c>
      <c r="C230" s="191" t="s">
        <v>1234</v>
      </c>
      <c r="D230" s="157">
        <v>43462</v>
      </c>
      <c r="E230" s="157">
        <v>44558</v>
      </c>
      <c r="F230" s="170"/>
      <c r="G230" s="170"/>
      <c r="H230" s="161" t="s">
        <v>1130</v>
      </c>
      <c r="I230" s="115" t="s">
        <v>1203</v>
      </c>
      <c r="J230" s="115"/>
      <c r="K230" s="191" t="s">
        <v>818</v>
      </c>
      <c r="L230" s="193" t="s">
        <v>819</v>
      </c>
      <c r="M230" s="191" t="s">
        <v>820</v>
      </c>
      <c r="N230" s="191"/>
      <c r="O230" s="191"/>
      <c r="P230" s="191"/>
      <c r="Q230" s="191"/>
      <c r="R230" s="191"/>
      <c r="S230" s="191"/>
      <c r="T230" s="191"/>
      <c r="U230" s="191"/>
      <c r="V230" s="191">
        <f t="shared" si="134"/>
        <v>0</v>
      </c>
      <c r="W230" s="191"/>
      <c r="X230" s="191">
        <v>1</v>
      </c>
      <c r="Y230" s="191"/>
      <c r="Z230" s="191"/>
      <c r="AA230" s="191"/>
      <c r="AB230" s="191"/>
      <c r="AC230" s="191"/>
      <c r="AD230" s="191"/>
      <c r="AE230" s="191"/>
      <c r="AF230" s="191">
        <f t="shared" si="115"/>
        <v>1</v>
      </c>
      <c r="AG230" s="191">
        <f t="shared" si="116"/>
        <v>1</v>
      </c>
      <c r="AH230" s="191">
        <f t="shared" si="117"/>
        <v>0</v>
      </c>
      <c r="AI230" s="191">
        <f t="shared" si="118"/>
        <v>0</v>
      </c>
      <c r="AJ230" s="191">
        <f t="shared" si="119"/>
        <v>0</v>
      </c>
      <c r="AK230" s="191">
        <f t="shared" si="120"/>
        <v>0</v>
      </c>
      <c r="AL230" s="191">
        <f t="shared" si="121"/>
        <v>0</v>
      </c>
      <c r="AM230" s="191">
        <f t="shared" si="122"/>
        <v>0</v>
      </c>
      <c r="AN230" s="191">
        <f t="shared" si="123"/>
        <v>0</v>
      </c>
      <c r="AO230" s="194">
        <f t="shared" si="124"/>
        <v>1</v>
      </c>
      <c r="AP230" s="165">
        <v>0</v>
      </c>
      <c r="AQ230" s="165">
        <v>0</v>
      </c>
      <c r="AR230" s="179">
        <f>$AO$230/4</f>
        <v>0.25</v>
      </c>
      <c r="AS230" s="179">
        <f t="shared" ref="AS230:AU230" si="141">$AO$230/4</f>
        <v>0.25</v>
      </c>
      <c r="AT230" s="179">
        <f t="shared" si="141"/>
        <v>0.25</v>
      </c>
      <c r="AU230" s="180">
        <f t="shared" si="141"/>
        <v>0.25</v>
      </c>
      <c r="AV230" s="178">
        <v>515394</v>
      </c>
      <c r="AW230" s="178">
        <v>171656</v>
      </c>
      <c r="AX230" s="200" t="s">
        <v>87</v>
      </c>
    </row>
    <row r="231" spans="1:50" ht="15" customHeight="1" x14ac:dyDescent="0.25">
      <c r="A231" s="191" t="s">
        <v>821</v>
      </c>
      <c r="B231" s="191" t="s">
        <v>38</v>
      </c>
      <c r="C231" s="191"/>
      <c r="D231" s="157">
        <v>43504</v>
      </c>
      <c r="E231" s="157">
        <v>44600</v>
      </c>
      <c r="F231" s="170"/>
      <c r="G231" s="170"/>
      <c r="H231" s="161" t="s">
        <v>1130</v>
      </c>
      <c r="I231" s="115" t="s">
        <v>1203</v>
      </c>
      <c r="J231" s="115"/>
      <c r="K231" s="191" t="s">
        <v>822</v>
      </c>
      <c r="L231" s="193" t="s">
        <v>823</v>
      </c>
      <c r="M231" s="191" t="s">
        <v>824</v>
      </c>
      <c r="N231" s="191"/>
      <c r="O231" s="191"/>
      <c r="P231" s="191"/>
      <c r="Q231" s="191"/>
      <c r="R231" s="191"/>
      <c r="S231" s="191"/>
      <c r="T231" s="191"/>
      <c r="U231" s="191"/>
      <c r="V231" s="191">
        <f t="shared" si="134"/>
        <v>0</v>
      </c>
      <c r="W231" s="191"/>
      <c r="X231" s="191">
        <v>1</v>
      </c>
      <c r="Y231" s="191"/>
      <c r="Z231" s="191"/>
      <c r="AA231" s="191"/>
      <c r="AB231" s="191"/>
      <c r="AC231" s="191"/>
      <c r="AD231" s="191"/>
      <c r="AE231" s="191"/>
      <c r="AF231" s="191">
        <f t="shared" si="115"/>
        <v>1</v>
      </c>
      <c r="AG231" s="191">
        <f t="shared" si="116"/>
        <v>1</v>
      </c>
      <c r="AH231" s="191">
        <f t="shared" si="117"/>
        <v>0</v>
      </c>
      <c r="AI231" s="191">
        <f t="shared" si="118"/>
        <v>0</v>
      </c>
      <c r="AJ231" s="191">
        <f t="shared" si="119"/>
        <v>0</v>
      </c>
      <c r="AK231" s="191">
        <f t="shared" si="120"/>
        <v>0</v>
      </c>
      <c r="AL231" s="191">
        <f t="shared" si="121"/>
        <v>0</v>
      </c>
      <c r="AM231" s="191">
        <f t="shared" si="122"/>
        <v>0</v>
      </c>
      <c r="AN231" s="191">
        <f t="shared" si="123"/>
        <v>0</v>
      </c>
      <c r="AO231" s="194">
        <f t="shared" si="124"/>
        <v>1</v>
      </c>
      <c r="AP231" s="165">
        <v>0</v>
      </c>
      <c r="AQ231" s="165">
        <v>0</v>
      </c>
      <c r="AR231" s="179">
        <f>$AO$231/4</f>
        <v>0.25</v>
      </c>
      <c r="AS231" s="179">
        <f t="shared" ref="AS231:AU231" si="142">$AO$231/4</f>
        <v>0.25</v>
      </c>
      <c r="AT231" s="179">
        <f t="shared" si="142"/>
        <v>0.25</v>
      </c>
      <c r="AU231" s="180">
        <f t="shared" si="142"/>
        <v>0.25</v>
      </c>
      <c r="AV231" s="178">
        <v>515502</v>
      </c>
      <c r="AW231" s="178">
        <v>173093</v>
      </c>
      <c r="AX231" s="200" t="s">
        <v>21</v>
      </c>
    </row>
    <row r="232" spans="1:50" ht="15" customHeight="1" x14ac:dyDescent="0.25">
      <c r="A232" s="191" t="s">
        <v>825</v>
      </c>
      <c r="B232" s="191" t="s">
        <v>38</v>
      </c>
      <c r="C232" s="191"/>
      <c r="D232" s="157">
        <v>43550</v>
      </c>
      <c r="E232" s="157">
        <v>44646</v>
      </c>
      <c r="F232" s="160">
        <v>43843</v>
      </c>
      <c r="G232" s="170"/>
      <c r="H232" s="159" t="s">
        <v>1131</v>
      </c>
      <c r="I232" s="115" t="s">
        <v>1203</v>
      </c>
      <c r="J232" s="115"/>
      <c r="K232" s="191" t="s">
        <v>826</v>
      </c>
      <c r="L232" s="193" t="s">
        <v>827</v>
      </c>
      <c r="M232" s="191" t="s">
        <v>828</v>
      </c>
      <c r="N232" s="191"/>
      <c r="O232" s="191"/>
      <c r="P232" s="191"/>
      <c r="Q232" s="191"/>
      <c r="R232" s="191"/>
      <c r="S232" s="191"/>
      <c r="T232" s="191"/>
      <c r="U232" s="191"/>
      <c r="V232" s="191">
        <f t="shared" si="134"/>
        <v>0</v>
      </c>
      <c r="W232" s="191"/>
      <c r="X232" s="191"/>
      <c r="Y232" s="191"/>
      <c r="Z232" s="191"/>
      <c r="AA232" s="191"/>
      <c r="AB232" s="191">
        <v>2</v>
      </c>
      <c r="AC232" s="191"/>
      <c r="AD232" s="191"/>
      <c r="AE232" s="191"/>
      <c r="AF232" s="191">
        <f t="shared" si="115"/>
        <v>2</v>
      </c>
      <c r="AG232" s="191">
        <f t="shared" si="116"/>
        <v>0</v>
      </c>
      <c r="AH232" s="191">
        <f t="shared" si="117"/>
        <v>0</v>
      </c>
      <c r="AI232" s="191">
        <f t="shared" si="118"/>
        <v>0</v>
      </c>
      <c r="AJ232" s="191">
        <f t="shared" si="119"/>
        <v>0</v>
      </c>
      <c r="AK232" s="191">
        <f t="shared" si="120"/>
        <v>2</v>
      </c>
      <c r="AL232" s="191">
        <f t="shared" si="121"/>
        <v>0</v>
      </c>
      <c r="AM232" s="191">
        <f t="shared" si="122"/>
        <v>0</v>
      </c>
      <c r="AN232" s="191">
        <f t="shared" si="123"/>
        <v>0</v>
      </c>
      <c r="AO232" s="194">
        <f t="shared" si="124"/>
        <v>2</v>
      </c>
      <c r="AP232" s="165">
        <v>0</v>
      </c>
      <c r="AQ232" s="165">
        <f>AO232</f>
        <v>2</v>
      </c>
      <c r="AR232" s="140">
        <v>0</v>
      </c>
      <c r="AS232" s="140">
        <v>0</v>
      </c>
      <c r="AT232" s="140">
        <v>0</v>
      </c>
      <c r="AU232" s="164">
        <v>0</v>
      </c>
      <c r="AV232" s="178">
        <v>513264</v>
      </c>
      <c r="AW232" s="178">
        <v>169738</v>
      </c>
      <c r="AX232" s="200" t="s">
        <v>26</v>
      </c>
    </row>
    <row r="233" spans="1:50" ht="15" customHeight="1" x14ac:dyDescent="0.25">
      <c r="A233" s="191" t="s">
        <v>829</v>
      </c>
      <c r="B233" s="191" t="s">
        <v>20</v>
      </c>
      <c r="C233" s="191"/>
      <c r="D233" s="157">
        <v>43599</v>
      </c>
      <c r="E233" s="157">
        <v>44695</v>
      </c>
      <c r="F233" s="160">
        <v>43755</v>
      </c>
      <c r="G233" s="170"/>
      <c r="H233" s="159" t="s">
        <v>1131</v>
      </c>
      <c r="I233" s="115" t="s">
        <v>1203</v>
      </c>
      <c r="J233" s="115"/>
      <c r="K233" s="191" t="s">
        <v>830</v>
      </c>
      <c r="L233" s="193" t="s">
        <v>831</v>
      </c>
      <c r="M233" s="191" t="s">
        <v>832</v>
      </c>
      <c r="N233" s="191"/>
      <c r="O233" s="191"/>
      <c r="P233" s="191"/>
      <c r="Q233" s="191"/>
      <c r="R233" s="191"/>
      <c r="S233" s="191"/>
      <c r="T233" s="191"/>
      <c r="U233" s="191"/>
      <c r="V233" s="191">
        <f t="shared" si="134"/>
        <v>0</v>
      </c>
      <c r="W233" s="191"/>
      <c r="X233" s="191">
        <v>2</v>
      </c>
      <c r="Y233" s="191">
        <v>7</v>
      </c>
      <c r="Z233" s="191"/>
      <c r="AA233" s="191"/>
      <c r="AB233" s="191"/>
      <c r="AC233" s="191"/>
      <c r="AD233" s="191"/>
      <c r="AE233" s="191"/>
      <c r="AF233" s="191">
        <f t="shared" si="115"/>
        <v>9</v>
      </c>
      <c r="AG233" s="191">
        <f t="shared" si="116"/>
        <v>2</v>
      </c>
      <c r="AH233" s="191">
        <f t="shared" si="117"/>
        <v>7</v>
      </c>
      <c r="AI233" s="191">
        <f t="shared" si="118"/>
        <v>0</v>
      </c>
      <c r="AJ233" s="191">
        <f t="shared" si="119"/>
        <v>0</v>
      </c>
      <c r="AK233" s="191">
        <f t="shared" si="120"/>
        <v>0</v>
      </c>
      <c r="AL233" s="191">
        <f t="shared" si="121"/>
        <v>0</v>
      </c>
      <c r="AM233" s="191">
        <f t="shared" si="122"/>
        <v>0</v>
      </c>
      <c r="AN233" s="191">
        <f t="shared" si="123"/>
        <v>0</v>
      </c>
      <c r="AO233" s="194">
        <f t="shared" si="124"/>
        <v>9</v>
      </c>
      <c r="AP233" s="165">
        <v>0</v>
      </c>
      <c r="AQ233" s="165">
        <f>AO233</f>
        <v>9</v>
      </c>
      <c r="AR233" s="140">
        <v>0</v>
      </c>
      <c r="AS233" s="140">
        <v>0</v>
      </c>
      <c r="AT233" s="140">
        <v>0</v>
      </c>
      <c r="AU233" s="164">
        <v>0</v>
      </c>
      <c r="AV233" s="178">
        <v>513285</v>
      </c>
      <c r="AW233" s="178">
        <v>169757</v>
      </c>
      <c r="AX233" s="200" t="s">
        <v>26</v>
      </c>
    </row>
    <row r="234" spans="1:50" ht="15" customHeight="1" x14ac:dyDescent="0.25">
      <c r="A234" s="191" t="s">
        <v>833</v>
      </c>
      <c r="B234" s="191" t="s">
        <v>38</v>
      </c>
      <c r="C234" s="191" t="s">
        <v>1234</v>
      </c>
      <c r="D234" s="157">
        <v>43483</v>
      </c>
      <c r="E234" s="157">
        <v>44579</v>
      </c>
      <c r="F234" s="160">
        <v>43784</v>
      </c>
      <c r="G234" s="170"/>
      <c r="H234" s="159" t="s">
        <v>1131</v>
      </c>
      <c r="I234" s="115" t="s">
        <v>1203</v>
      </c>
      <c r="J234" s="115"/>
      <c r="K234" s="191" t="s">
        <v>834</v>
      </c>
      <c r="L234" s="193" t="s">
        <v>835</v>
      </c>
      <c r="M234" s="191" t="s">
        <v>836</v>
      </c>
      <c r="N234" s="191"/>
      <c r="O234" s="191"/>
      <c r="P234" s="191"/>
      <c r="Q234" s="191"/>
      <c r="R234" s="191"/>
      <c r="S234" s="191"/>
      <c r="T234" s="191"/>
      <c r="U234" s="191"/>
      <c r="V234" s="191">
        <f t="shared" si="134"/>
        <v>0</v>
      </c>
      <c r="W234" s="191"/>
      <c r="X234" s="191">
        <v>7</v>
      </c>
      <c r="Y234" s="191">
        <v>1</v>
      </c>
      <c r="Z234" s="191"/>
      <c r="AA234" s="191"/>
      <c r="AB234" s="191"/>
      <c r="AC234" s="191"/>
      <c r="AD234" s="191"/>
      <c r="AE234" s="191"/>
      <c r="AF234" s="191">
        <f t="shared" si="115"/>
        <v>8</v>
      </c>
      <c r="AG234" s="191">
        <f t="shared" si="116"/>
        <v>7</v>
      </c>
      <c r="AH234" s="191">
        <f t="shared" si="117"/>
        <v>1</v>
      </c>
      <c r="AI234" s="191">
        <f t="shared" si="118"/>
        <v>0</v>
      </c>
      <c r="AJ234" s="191">
        <f t="shared" si="119"/>
        <v>0</v>
      </c>
      <c r="AK234" s="191">
        <f t="shared" si="120"/>
        <v>0</v>
      </c>
      <c r="AL234" s="191">
        <f t="shared" si="121"/>
        <v>0</v>
      </c>
      <c r="AM234" s="191">
        <f t="shared" si="122"/>
        <v>0</v>
      </c>
      <c r="AN234" s="191">
        <f t="shared" si="123"/>
        <v>0</v>
      </c>
      <c r="AO234" s="194">
        <f t="shared" si="124"/>
        <v>8</v>
      </c>
      <c r="AP234" s="165">
        <v>0</v>
      </c>
      <c r="AQ234" s="165">
        <f>AO234</f>
        <v>8</v>
      </c>
      <c r="AR234" s="140">
        <v>0</v>
      </c>
      <c r="AS234" s="140">
        <v>0</v>
      </c>
      <c r="AT234" s="140">
        <v>0</v>
      </c>
      <c r="AU234" s="164">
        <v>0</v>
      </c>
      <c r="AV234" s="178">
        <v>517565</v>
      </c>
      <c r="AW234" s="178">
        <v>169582</v>
      </c>
      <c r="AX234" s="200" t="s">
        <v>32</v>
      </c>
    </row>
    <row r="235" spans="1:50" ht="15" customHeight="1" x14ac:dyDescent="0.25">
      <c r="A235" s="191" t="s">
        <v>837</v>
      </c>
      <c r="B235" s="191" t="s">
        <v>20</v>
      </c>
      <c r="C235" s="191"/>
      <c r="D235" s="157">
        <v>43755</v>
      </c>
      <c r="E235" s="157">
        <v>44851</v>
      </c>
      <c r="F235" s="170"/>
      <c r="G235" s="170"/>
      <c r="H235" s="161" t="s">
        <v>1130</v>
      </c>
      <c r="I235" s="115" t="s">
        <v>1203</v>
      </c>
      <c r="J235" s="115"/>
      <c r="K235" s="191" t="s">
        <v>838</v>
      </c>
      <c r="L235" s="193" t="s">
        <v>839</v>
      </c>
      <c r="M235" s="191" t="s">
        <v>840</v>
      </c>
      <c r="N235" s="191"/>
      <c r="O235" s="191"/>
      <c r="P235" s="191"/>
      <c r="Q235" s="191"/>
      <c r="R235" s="191"/>
      <c r="S235" s="191"/>
      <c r="T235" s="191"/>
      <c r="U235" s="191"/>
      <c r="V235" s="191">
        <f t="shared" si="134"/>
        <v>0</v>
      </c>
      <c r="W235" s="191"/>
      <c r="X235" s="191"/>
      <c r="Y235" s="191"/>
      <c r="Z235" s="191"/>
      <c r="AA235" s="191">
        <v>1</v>
      </c>
      <c r="AB235" s="191"/>
      <c r="AC235" s="191"/>
      <c r="AD235" s="191"/>
      <c r="AE235" s="191"/>
      <c r="AF235" s="191">
        <f t="shared" si="115"/>
        <v>1</v>
      </c>
      <c r="AG235" s="191">
        <f t="shared" si="116"/>
        <v>0</v>
      </c>
      <c r="AH235" s="191">
        <f t="shared" si="117"/>
        <v>0</v>
      </c>
      <c r="AI235" s="191">
        <f t="shared" si="118"/>
        <v>0</v>
      </c>
      <c r="AJ235" s="191">
        <f t="shared" si="119"/>
        <v>1</v>
      </c>
      <c r="AK235" s="191">
        <f t="shared" si="120"/>
        <v>0</v>
      </c>
      <c r="AL235" s="191">
        <f t="shared" si="121"/>
        <v>0</v>
      </c>
      <c r="AM235" s="191">
        <f t="shared" si="122"/>
        <v>0</v>
      </c>
      <c r="AN235" s="191">
        <f t="shared" si="123"/>
        <v>0</v>
      </c>
      <c r="AO235" s="194">
        <f t="shared" si="124"/>
        <v>1</v>
      </c>
      <c r="AP235" s="165">
        <v>0</v>
      </c>
      <c r="AQ235" s="165">
        <v>0</v>
      </c>
      <c r="AR235" s="179">
        <f>$AO$235/4</f>
        <v>0.25</v>
      </c>
      <c r="AS235" s="179">
        <f t="shared" ref="AS235:AU235" si="143">$AO$235/4</f>
        <v>0.25</v>
      </c>
      <c r="AT235" s="179">
        <f t="shared" si="143"/>
        <v>0.25</v>
      </c>
      <c r="AU235" s="180">
        <f t="shared" si="143"/>
        <v>0.25</v>
      </c>
      <c r="AV235" s="178">
        <v>516550</v>
      </c>
      <c r="AW235" s="178">
        <v>171027</v>
      </c>
      <c r="AX235" s="200" t="s">
        <v>32</v>
      </c>
    </row>
    <row r="236" spans="1:50" ht="15" customHeight="1" x14ac:dyDescent="0.25">
      <c r="A236" s="191" t="s">
        <v>841</v>
      </c>
      <c r="B236" s="191" t="s">
        <v>38</v>
      </c>
      <c r="C236" s="191" t="s">
        <v>1234</v>
      </c>
      <c r="D236" s="157">
        <v>43495</v>
      </c>
      <c r="E236" s="157">
        <v>44591</v>
      </c>
      <c r="F236" s="157">
        <v>43722</v>
      </c>
      <c r="G236" s="170"/>
      <c r="H236" s="159" t="s">
        <v>1131</v>
      </c>
      <c r="I236" s="115" t="s">
        <v>1203</v>
      </c>
      <c r="J236" s="115"/>
      <c r="K236" s="191" t="s">
        <v>842</v>
      </c>
      <c r="L236" s="193" t="s">
        <v>843</v>
      </c>
      <c r="M236" s="191" t="s">
        <v>844</v>
      </c>
      <c r="N236" s="191"/>
      <c r="O236" s="191"/>
      <c r="P236" s="191"/>
      <c r="Q236" s="191"/>
      <c r="R236" s="191"/>
      <c r="S236" s="191"/>
      <c r="T236" s="191"/>
      <c r="U236" s="191"/>
      <c r="V236" s="191">
        <f t="shared" si="134"/>
        <v>0</v>
      </c>
      <c r="W236" s="191"/>
      <c r="X236" s="191"/>
      <c r="Y236" s="191">
        <v>1</v>
      </c>
      <c r="Z236" s="191">
        <v>2</v>
      </c>
      <c r="AA236" s="191"/>
      <c r="AB236" s="191"/>
      <c r="AC236" s="191"/>
      <c r="AD236" s="191"/>
      <c r="AE236" s="191"/>
      <c r="AF236" s="191">
        <f t="shared" si="115"/>
        <v>3</v>
      </c>
      <c r="AG236" s="191">
        <f t="shared" si="116"/>
        <v>0</v>
      </c>
      <c r="AH236" s="191">
        <f t="shared" si="117"/>
        <v>1</v>
      </c>
      <c r="AI236" s="191">
        <f t="shared" si="118"/>
        <v>2</v>
      </c>
      <c r="AJ236" s="191">
        <f t="shared" si="119"/>
        <v>0</v>
      </c>
      <c r="AK236" s="191">
        <f t="shared" si="120"/>
        <v>0</v>
      </c>
      <c r="AL236" s="191">
        <f t="shared" si="121"/>
        <v>0</v>
      </c>
      <c r="AM236" s="191">
        <f t="shared" si="122"/>
        <v>0</v>
      </c>
      <c r="AN236" s="191">
        <f t="shared" si="123"/>
        <v>0</v>
      </c>
      <c r="AO236" s="194">
        <f t="shared" si="124"/>
        <v>3</v>
      </c>
      <c r="AP236" s="165">
        <v>0</v>
      </c>
      <c r="AQ236" s="165">
        <f>AO236</f>
        <v>3</v>
      </c>
      <c r="AR236" s="140">
        <v>0</v>
      </c>
      <c r="AS236" s="140">
        <v>0</v>
      </c>
      <c r="AT236" s="140">
        <v>0</v>
      </c>
      <c r="AU236" s="164">
        <v>0</v>
      </c>
      <c r="AV236" s="178">
        <v>519311</v>
      </c>
      <c r="AW236" s="178">
        <v>177214</v>
      </c>
      <c r="AX236" s="200" t="s">
        <v>62</v>
      </c>
    </row>
    <row r="237" spans="1:50" ht="15" customHeight="1" x14ac:dyDescent="0.25">
      <c r="A237" s="191" t="s">
        <v>845</v>
      </c>
      <c r="B237" s="191" t="s">
        <v>38</v>
      </c>
      <c r="C237" s="191"/>
      <c r="D237" s="157">
        <v>43661</v>
      </c>
      <c r="E237" s="157">
        <v>44757</v>
      </c>
      <c r="F237" s="170"/>
      <c r="G237" s="170"/>
      <c r="H237" s="194" t="s">
        <v>1130</v>
      </c>
      <c r="I237" s="115" t="s">
        <v>1247</v>
      </c>
      <c r="J237" s="115"/>
      <c r="K237" s="191" t="s">
        <v>846</v>
      </c>
      <c r="L237" s="193" t="s">
        <v>847</v>
      </c>
      <c r="M237" s="191" t="s">
        <v>848</v>
      </c>
      <c r="N237" s="191"/>
      <c r="O237" s="191"/>
      <c r="P237" s="191"/>
      <c r="Q237" s="191"/>
      <c r="R237" s="191"/>
      <c r="S237" s="191"/>
      <c r="T237" s="191"/>
      <c r="U237" s="191"/>
      <c r="V237" s="191">
        <f t="shared" si="134"/>
        <v>0</v>
      </c>
      <c r="W237" s="191" t="s">
        <v>140</v>
      </c>
      <c r="X237" s="191"/>
      <c r="Y237" s="191">
        <v>7</v>
      </c>
      <c r="Z237" s="191">
        <v>3</v>
      </c>
      <c r="AA237" s="191">
        <v>1</v>
      </c>
      <c r="AB237" s="191"/>
      <c r="AC237" s="191"/>
      <c r="AD237" s="191"/>
      <c r="AE237" s="191"/>
      <c r="AF237" s="191">
        <f t="shared" si="115"/>
        <v>11</v>
      </c>
      <c r="AG237" s="191">
        <f t="shared" si="116"/>
        <v>0</v>
      </c>
      <c r="AH237" s="191">
        <f t="shared" si="117"/>
        <v>7</v>
      </c>
      <c r="AI237" s="191">
        <f t="shared" si="118"/>
        <v>3</v>
      </c>
      <c r="AJ237" s="191">
        <f t="shared" si="119"/>
        <v>1</v>
      </c>
      <c r="AK237" s="191">
        <f t="shared" si="120"/>
        <v>0</v>
      </c>
      <c r="AL237" s="191">
        <f t="shared" si="121"/>
        <v>0</v>
      </c>
      <c r="AM237" s="191">
        <f t="shared" si="122"/>
        <v>0</v>
      </c>
      <c r="AN237" s="191">
        <f t="shared" si="123"/>
        <v>0</v>
      </c>
      <c r="AO237" s="194">
        <f t="shared" si="124"/>
        <v>11</v>
      </c>
      <c r="AP237" s="165">
        <v>0</v>
      </c>
      <c r="AQ237" s="165">
        <v>0</v>
      </c>
      <c r="AR237" s="140">
        <v>0</v>
      </c>
      <c r="AS237" s="140">
        <f>$AO$237/2</f>
        <v>5.5</v>
      </c>
      <c r="AT237" s="140">
        <f>$AO$237/2</f>
        <v>5.5</v>
      </c>
      <c r="AU237" s="164">
        <v>0</v>
      </c>
      <c r="AV237" s="178">
        <v>518144</v>
      </c>
      <c r="AW237" s="178">
        <v>175553</v>
      </c>
      <c r="AX237" s="200" t="s">
        <v>95</v>
      </c>
    </row>
    <row r="238" spans="1:50" ht="15" customHeight="1" x14ac:dyDescent="0.25">
      <c r="A238" s="191" t="s">
        <v>845</v>
      </c>
      <c r="B238" s="191" t="s">
        <v>38</v>
      </c>
      <c r="C238" s="191"/>
      <c r="D238" s="157">
        <v>43661</v>
      </c>
      <c r="E238" s="157">
        <v>44757</v>
      </c>
      <c r="F238" s="170"/>
      <c r="G238" s="170"/>
      <c r="H238" s="194" t="s">
        <v>1130</v>
      </c>
      <c r="I238" s="115" t="s">
        <v>1204</v>
      </c>
      <c r="J238" s="115"/>
      <c r="K238" s="191" t="s">
        <v>846</v>
      </c>
      <c r="L238" s="193" t="s">
        <v>847</v>
      </c>
      <c r="M238" s="191" t="s">
        <v>848</v>
      </c>
      <c r="N238" s="191"/>
      <c r="O238" s="191"/>
      <c r="P238" s="191"/>
      <c r="Q238" s="191"/>
      <c r="R238" s="191"/>
      <c r="S238" s="191"/>
      <c r="T238" s="191"/>
      <c r="U238" s="191"/>
      <c r="V238" s="191">
        <f t="shared" si="134"/>
        <v>0</v>
      </c>
      <c r="W238" s="191" t="s">
        <v>140</v>
      </c>
      <c r="X238" s="191">
        <v>4</v>
      </c>
      <c r="Y238" s="191"/>
      <c r="Z238" s="191"/>
      <c r="AA238" s="191"/>
      <c r="AB238" s="191"/>
      <c r="AC238" s="191"/>
      <c r="AD238" s="191"/>
      <c r="AE238" s="191"/>
      <c r="AF238" s="191">
        <f t="shared" si="115"/>
        <v>4</v>
      </c>
      <c r="AG238" s="191">
        <f t="shared" si="116"/>
        <v>4</v>
      </c>
      <c r="AH238" s="191">
        <f t="shared" si="117"/>
        <v>0</v>
      </c>
      <c r="AI238" s="191">
        <f t="shared" si="118"/>
        <v>0</v>
      </c>
      <c r="AJ238" s="191">
        <f t="shared" si="119"/>
        <v>0</v>
      </c>
      <c r="AK238" s="191">
        <f t="shared" si="120"/>
        <v>0</v>
      </c>
      <c r="AL238" s="191">
        <f t="shared" si="121"/>
        <v>0</v>
      </c>
      <c r="AM238" s="191">
        <f t="shared" si="122"/>
        <v>0</v>
      </c>
      <c r="AN238" s="191">
        <f t="shared" si="123"/>
        <v>0</v>
      </c>
      <c r="AO238" s="194">
        <f t="shared" si="124"/>
        <v>4</v>
      </c>
      <c r="AP238" s="165">
        <v>0</v>
      </c>
      <c r="AQ238" s="165">
        <v>0</v>
      </c>
      <c r="AR238" s="140">
        <v>0</v>
      </c>
      <c r="AS238" s="140">
        <f>$AO$238/2</f>
        <v>2</v>
      </c>
      <c r="AT238" s="140">
        <f>$AO$238/2</f>
        <v>2</v>
      </c>
      <c r="AU238" s="164">
        <v>0</v>
      </c>
      <c r="AV238" s="178">
        <v>518144</v>
      </c>
      <c r="AW238" s="178">
        <v>175553</v>
      </c>
      <c r="AX238" s="200" t="s">
        <v>95</v>
      </c>
    </row>
    <row r="239" spans="1:50" ht="15" customHeight="1" x14ac:dyDescent="0.25">
      <c r="A239" s="191" t="s">
        <v>845</v>
      </c>
      <c r="B239" s="191" t="s">
        <v>38</v>
      </c>
      <c r="C239" s="191"/>
      <c r="D239" s="157">
        <v>43661</v>
      </c>
      <c r="E239" s="157">
        <v>44757</v>
      </c>
      <c r="F239" s="170"/>
      <c r="G239" s="170"/>
      <c r="H239" s="194" t="s">
        <v>1130</v>
      </c>
      <c r="I239" s="115" t="s">
        <v>1203</v>
      </c>
      <c r="J239" s="115"/>
      <c r="K239" s="191" t="s">
        <v>846</v>
      </c>
      <c r="L239" s="193" t="s">
        <v>847</v>
      </c>
      <c r="M239" s="191" t="s">
        <v>848</v>
      </c>
      <c r="N239" s="191"/>
      <c r="O239" s="191"/>
      <c r="P239" s="191"/>
      <c r="Q239" s="191"/>
      <c r="R239" s="191"/>
      <c r="S239" s="191"/>
      <c r="T239" s="191"/>
      <c r="U239" s="191"/>
      <c r="V239" s="191">
        <f t="shared" si="134"/>
        <v>0</v>
      </c>
      <c r="W239" s="191"/>
      <c r="X239" s="191">
        <v>21</v>
      </c>
      <c r="Y239" s="191">
        <v>31</v>
      </c>
      <c r="Z239" s="191">
        <v>2</v>
      </c>
      <c r="AA239" s="191">
        <v>2</v>
      </c>
      <c r="AB239" s="191"/>
      <c r="AC239" s="191"/>
      <c r="AD239" s="191"/>
      <c r="AE239" s="191"/>
      <c r="AF239" s="191">
        <f t="shared" si="115"/>
        <v>56</v>
      </c>
      <c r="AG239" s="191">
        <f t="shared" si="116"/>
        <v>21</v>
      </c>
      <c r="AH239" s="191">
        <f t="shared" si="117"/>
        <v>31</v>
      </c>
      <c r="AI239" s="191">
        <f t="shared" si="118"/>
        <v>2</v>
      </c>
      <c r="AJ239" s="191">
        <f t="shared" si="119"/>
        <v>2</v>
      </c>
      <c r="AK239" s="191">
        <f t="shared" si="120"/>
        <v>0</v>
      </c>
      <c r="AL239" s="191">
        <f t="shared" si="121"/>
        <v>0</v>
      </c>
      <c r="AM239" s="191">
        <f t="shared" si="122"/>
        <v>0</v>
      </c>
      <c r="AN239" s="191">
        <f t="shared" si="123"/>
        <v>0</v>
      </c>
      <c r="AO239" s="194">
        <f t="shared" si="124"/>
        <v>56</v>
      </c>
      <c r="AP239" s="165">
        <v>0</v>
      </c>
      <c r="AQ239" s="165">
        <v>0</v>
      </c>
      <c r="AR239" s="140">
        <v>0</v>
      </c>
      <c r="AS239" s="140">
        <f>$AO$239/2</f>
        <v>28</v>
      </c>
      <c r="AT239" s="140">
        <f>$AO$239/2</f>
        <v>28</v>
      </c>
      <c r="AU239" s="164">
        <v>0</v>
      </c>
      <c r="AV239" s="178">
        <v>518144</v>
      </c>
      <c r="AW239" s="178">
        <v>175553</v>
      </c>
      <c r="AX239" s="200" t="s">
        <v>95</v>
      </c>
    </row>
    <row r="240" spans="1:50" ht="15" customHeight="1" x14ac:dyDescent="0.25">
      <c r="A240" s="191" t="s">
        <v>849</v>
      </c>
      <c r="B240" s="191" t="s">
        <v>20</v>
      </c>
      <c r="C240" s="191"/>
      <c r="D240" s="157">
        <v>43553</v>
      </c>
      <c r="E240" s="157">
        <v>44652</v>
      </c>
      <c r="F240" s="170"/>
      <c r="G240" s="170"/>
      <c r="H240" s="161" t="s">
        <v>1130</v>
      </c>
      <c r="I240" s="115" t="s">
        <v>1203</v>
      </c>
      <c r="J240" s="115"/>
      <c r="K240" s="191" t="s">
        <v>850</v>
      </c>
      <c r="L240" s="193" t="s">
        <v>851</v>
      </c>
      <c r="M240" s="191" t="s">
        <v>852</v>
      </c>
      <c r="N240" s="191"/>
      <c r="O240" s="191"/>
      <c r="P240" s="191"/>
      <c r="Q240" s="191"/>
      <c r="R240" s="191">
        <v>1</v>
      </c>
      <c r="S240" s="191"/>
      <c r="T240" s="191"/>
      <c r="U240" s="191"/>
      <c r="V240" s="191">
        <f t="shared" si="134"/>
        <v>1</v>
      </c>
      <c r="W240" s="191"/>
      <c r="X240" s="191"/>
      <c r="Y240" s="191"/>
      <c r="Z240" s="191"/>
      <c r="AA240" s="191"/>
      <c r="AB240" s="191">
        <v>1</v>
      </c>
      <c r="AC240" s="191"/>
      <c r="AD240" s="191"/>
      <c r="AE240" s="191"/>
      <c r="AF240" s="191">
        <f t="shared" si="115"/>
        <v>1</v>
      </c>
      <c r="AG240" s="191">
        <f t="shared" si="116"/>
        <v>0</v>
      </c>
      <c r="AH240" s="191">
        <f t="shared" si="117"/>
        <v>0</v>
      </c>
      <c r="AI240" s="191">
        <f t="shared" si="118"/>
        <v>0</v>
      </c>
      <c r="AJ240" s="191">
        <f t="shared" si="119"/>
        <v>0</v>
      </c>
      <c r="AK240" s="191">
        <f t="shared" si="120"/>
        <v>0</v>
      </c>
      <c r="AL240" s="191">
        <f t="shared" si="121"/>
        <v>0</v>
      </c>
      <c r="AM240" s="191">
        <f t="shared" si="122"/>
        <v>0</v>
      </c>
      <c r="AN240" s="191">
        <f t="shared" si="123"/>
        <v>0</v>
      </c>
      <c r="AO240" s="194">
        <f t="shared" si="124"/>
        <v>0</v>
      </c>
      <c r="AP240" s="165">
        <v>0</v>
      </c>
      <c r="AQ240" s="165">
        <v>0</v>
      </c>
      <c r="AR240" s="140">
        <v>0</v>
      </c>
      <c r="AS240" s="140">
        <v>0</v>
      </c>
      <c r="AT240" s="140">
        <v>0</v>
      </c>
      <c r="AU240" s="164">
        <v>0</v>
      </c>
      <c r="AV240" s="178">
        <v>513943</v>
      </c>
      <c r="AW240" s="178">
        <v>170016</v>
      </c>
      <c r="AX240" s="200" t="s">
        <v>26</v>
      </c>
    </row>
    <row r="241" spans="1:50" ht="15" customHeight="1" x14ac:dyDescent="0.25">
      <c r="A241" s="191" t="s">
        <v>853</v>
      </c>
      <c r="B241" s="191" t="s">
        <v>20</v>
      </c>
      <c r="C241" s="191"/>
      <c r="D241" s="157">
        <v>43654</v>
      </c>
      <c r="E241" s="157">
        <v>44736</v>
      </c>
      <c r="F241" s="170"/>
      <c r="G241" s="170"/>
      <c r="H241" s="161" t="s">
        <v>1130</v>
      </c>
      <c r="I241" s="115" t="s">
        <v>1203</v>
      </c>
      <c r="J241" s="115"/>
      <c r="K241" s="191" t="s">
        <v>854</v>
      </c>
      <c r="L241" s="193" t="s">
        <v>855</v>
      </c>
      <c r="M241" s="191" t="s">
        <v>856</v>
      </c>
      <c r="N241" s="191"/>
      <c r="O241" s="191"/>
      <c r="P241" s="191"/>
      <c r="Q241" s="191">
        <v>1</v>
      </c>
      <c r="R241" s="191"/>
      <c r="S241" s="191"/>
      <c r="T241" s="191"/>
      <c r="U241" s="191"/>
      <c r="V241" s="191">
        <f t="shared" si="134"/>
        <v>1</v>
      </c>
      <c r="W241" s="191"/>
      <c r="X241" s="191"/>
      <c r="Y241" s="191"/>
      <c r="Z241" s="191"/>
      <c r="AA241" s="191"/>
      <c r="AB241" s="191"/>
      <c r="AC241" s="191"/>
      <c r="AD241" s="191">
        <v>1</v>
      </c>
      <c r="AE241" s="191"/>
      <c r="AF241" s="191">
        <f t="shared" si="115"/>
        <v>1</v>
      </c>
      <c r="AG241" s="191">
        <f t="shared" si="116"/>
        <v>0</v>
      </c>
      <c r="AH241" s="191">
        <f t="shared" si="117"/>
        <v>0</v>
      </c>
      <c r="AI241" s="191">
        <f t="shared" si="118"/>
        <v>0</v>
      </c>
      <c r="AJ241" s="191">
        <f t="shared" si="119"/>
        <v>-1</v>
      </c>
      <c r="AK241" s="191">
        <f t="shared" si="120"/>
        <v>0</v>
      </c>
      <c r="AL241" s="191">
        <f t="shared" si="121"/>
        <v>0</v>
      </c>
      <c r="AM241" s="191">
        <f t="shared" si="122"/>
        <v>1</v>
      </c>
      <c r="AN241" s="191">
        <f t="shared" si="123"/>
        <v>0</v>
      </c>
      <c r="AO241" s="194">
        <f t="shared" si="124"/>
        <v>0</v>
      </c>
      <c r="AP241" s="165">
        <v>0</v>
      </c>
      <c r="AQ241" s="165">
        <v>0</v>
      </c>
      <c r="AR241" s="140">
        <v>0</v>
      </c>
      <c r="AS241" s="140">
        <v>0</v>
      </c>
      <c r="AT241" s="140">
        <v>0</v>
      </c>
      <c r="AU241" s="164">
        <v>0</v>
      </c>
      <c r="AV241" s="178">
        <v>519436</v>
      </c>
      <c r="AW241" s="178">
        <v>174990</v>
      </c>
      <c r="AX241" s="200" t="s">
        <v>73</v>
      </c>
    </row>
    <row r="242" spans="1:50" ht="15" customHeight="1" x14ac:dyDescent="0.25">
      <c r="A242" s="191" t="s">
        <v>857</v>
      </c>
      <c r="B242" s="191" t="s">
        <v>46</v>
      </c>
      <c r="C242" s="191"/>
      <c r="D242" s="157">
        <v>43502</v>
      </c>
      <c r="E242" s="157">
        <v>44598</v>
      </c>
      <c r="F242" s="170"/>
      <c r="G242" s="170"/>
      <c r="H242" s="161" t="s">
        <v>1130</v>
      </c>
      <c r="I242" s="115" t="s">
        <v>1203</v>
      </c>
      <c r="J242" s="115"/>
      <c r="K242" s="191" t="s">
        <v>858</v>
      </c>
      <c r="L242" s="193" t="s">
        <v>859</v>
      </c>
      <c r="M242" s="191" t="s">
        <v>860</v>
      </c>
      <c r="N242" s="191"/>
      <c r="O242" s="191">
        <v>1</v>
      </c>
      <c r="P242" s="191">
        <v>1</v>
      </c>
      <c r="Q242" s="191"/>
      <c r="R242" s="191"/>
      <c r="S242" s="191"/>
      <c r="T242" s="191"/>
      <c r="U242" s="191"/>
      <c r="V242" s="191">
        <f t="shared" si="134"/>
        <v>2</v>
      </c>
      <c r="W242" s="191"/>
      <c r="X242" s="191">
        <v>2</v>
      </c>
      <c r="Y242" s="191">
        <v>1</v>
      </c>
      <c r="Z242" s="191">
        <v>1</v>
      </c>
      <c r="AA242" s="191"/>
      <c r="AB242" s="191"/>
      <c r="AC242" s="191"/>
      <c r="AD242" s="191"/>
      <c r="AE242" s="191"/>
      <c r="AF242" s="191">
        <f t="shared" si="115"/>
        <v>4</v>
      </c>
      <c r="AG242" s="191">
        <f t="shared" si="116"/>
        <v>2</v>
      </c>
      <c r="AH242" s="191">
        <f t="shared" si="117"/>
        <v>0</v>
      </c>
      <c r="AI242" s="191">
        <f t="shared" si="118"/>
        <v>0</v>
      </c>
      <c r="AJ242" s="191">
        <f t="shared" si="119"/>
        <v>0</v>
      </c>
      <c r="AK242" s="191">
        <f t="shared" si="120"/>
        <v>0</v>
      </c>
      <c r="AL242" s="191">
        <f t="shared" si="121"/>
        <v>0</v>
      </c>
      <c r="AM242" s="191">
        <f t="shared" si="122"/>
        <v>0</v>
      </c>
      <c r="AN242" s="191">
        <f t="shared" si="123"/>
        <v>0</v>
      </c>
      <c r="AO242" s="194">
        <f t="shared" si="124"/>
        <v>2</v>
      </c>
      <c r="AP242" s="165">
        <v>0</v>
      </c>
      <c r="AQ242" s="165">
        <v>0</v>
      </c>
      <c r="AR242" s="140">
        <f>$AO$242/4</f>
        <v>0.5</v>
      </c>
      <c r="AS242" s="140">
        <f t="shared" ref="AS242:AU242" si="144">$AO$242/4</f>
        <v>0.5</v>
      </c>
      <c r="AT242" s="140">
        <f t="shared" si="144"/>
        <v>0.5</v>
      </c>
      <c r="AU242" s="164">
        <f t="shared" si="144"/>
        <v>0.5</v>
      </c>
      <c r="AV242" s="178">
        <v>514632</v>
      </c>
      <c r="AW242" s="178">
        <v>171370</v>
      </c>
      <c r="AX242" s="200" t="s">
        <v>87</v>
      </c>
    </row>
    <row r="243" spans="1:50" ht="15" customHeight="1" x14ac:dyDescent="0.25">
      <c r="A243" s="191" t="s">
        <v>861</v>
      </c>
      <c r="B243" s="191" t="s">
        <v>20</v>
      </c>
      <c r="C243" s="191"/>
      <c r="D243" s="157">
        <v>43780</v>
      </c>
      <c r="E243" s="157">
        <v>44876</v>
      </c>
      <c r="F243" s="160">
        <v>43935</v>
      </c>
      <c r="G243" s="170"/>
      <c r="H243" s="159" t="s">
        <v>1130</v>
      </c>
      <c r="I243" s="115" t="s">
        <v>1203</v>
      </c>
      <c r="J243" s="115"/>
      <c r="K243" s="191" t="s">
        <v>862</v>
      </c>
      <c r="L243" s="193" t="s">
        <v>863</v>
      </c>
      <c r="M243" s="191" t="s">
        <v>864</v>
      </c>
      <c r="N243" s="191"/>
      <c r="O243" s="191"/>
      <c r="P243" s="191"/>
      <c r="Q243" s="191"/>
      <c r="R243" s="191">
        <v>1</v>
      </c>
      <c r="S243" s="191"/>
      <c r="T243" s="191"/>
      <c r="U243" s="191"/>
      <c r="V243" s="191">
        <f t="shared" si="134"/>
        <v>1</v>
      </c>
      <c r="W243" s="191"/>
      <c r="X243" s="191"/>
      <c r="Y243" s="191"/>
      <c r="Z243" s="191"/>
      <c r="AA243" s="191"/>
      <c r="AB243" s="191">
        <v>1</v>
      </c>
      <c r="AC243" s="191"/>
      <c r="AD243" s="191"/>
      <c r="AE243" s="191"/>
      <c r="AF243" s="191">
        <f t="shared" si="115"/>
        <v>1</v>
      </c>
      <c r="AG243" s="191">
        <f t="shared" si="116"/>
        <v>0</v>
      </c>
      <c r="AH243" s="191">
        <f t="shared" si="117"/>
        <v>0</v>
      </c>
      <c r="AI243" s="191">
        <f t="shared" si="118"/>
        <v>0</v>
      </c>
      <c r="AJ243" s="191">
        <f t="shared" si="119"/>
        <v>0</v>
      </c>
      <c r="AK243" s="191">
        <f t="shared" si="120"/>
        <v>0</v>
      </c>
      <c r="AL243" s="191">
        <f t="shared" si="121"/>
        <v>0</v>
      </c>
      <c r="AM243" s="191">
        <f t="shared" si="122"/>
        <v>0</v>
      </c>
      <c r="AN243" s="191">
        <f t="shared" si="123"/>
        <v>0</v>
      </c>
      <c r="AO243" s="194">
        <f t="shared" si="124"/>
        <v>0</v>
      </c>
      <c r="AP243" s="165">
        <v>0</v>
      </c>
      <c r="AQ243" s="165">
        <v>0</v>
      </c>
      <c r="AR243" s="140">
        <v>0</v>
      </c>
      <c r="AS243" s="140">
        <v>0</v>
      </c>
      <c r="AT243" s="140">
        <v>0</v>
      </c>
      <c r="AU243" s="164">
        <v>0</v>
      </c>
      <c r="AV243" s="178">
        <v>519487</v>
      </c>
      <c r="AW243" s="178">
        <v>176661</v>
      </c>
      <c r="AX243" s="200" t="s">
        <v>62</v>
      </c>
    </row>
    <row r="244" spans="1:50" ht="15" customHeight="1" x14ac:dyDescent="0.25">
      <c r="A244" s="191" t="s">
        <v>865</v>
      </c>
      <c r="B244" s="191" t="s">
        <v>20</v>
      </c>
      <c r="C244" s="191"/>
      <c r="D244" s="157">
        <v>43671</v>
      </c>
      <c r="E244" s="157">
        <v>44767</v>
      </c>
      <c r="F244" s="170"/>
      <c r="G244" s="170"/>
      <c r="H244" s="161" t="s">
        <v>1130</v>
      </c>
      <c r="I244" s="115" t="s">
        <v>1203</v>
      </c>
      <c r="J244" s="115"/>
      <c r="K244" s="191" t="s">
        <v>866</v>
      </c>
      <c r="L244" s="193" t="s">
        <v>867</v>
      </c>
      <c r="M244" s="191" t="s">
        <v>868</v>
      </c>
      <c r="N244" s="191"/>
      <c r="O244" s="191"/>
      <c r="P244" s="191"/>
      <c r="Q244" s="191"/>
      <c r="R244" s="191"/>
      <c r="S244" s="191"/>
      <c r="T244" s="191"/>
      <c r="U244" s="191"/>
      <c r="V244" s="191">
        <f t="shared" si="134"/>
        <v>0</v>
      </c>
      <c r="W244" s="191"/>
      <c r="X244" s="191"/>
      <c r="Y244" s="191"/>
      <c r="Z244" s="191">
        <v>1</v>
      </c>
      <c r="AA244" s="191"/>
      <c r="AB244" s="191"/>
      <c r="AC244" s="191"/>
      <c r="AD244" s="191"/>
      <c r="AE244" s="191"/>
      <c r="AF244" s="191">
        <f t="shared" si="115"/>
        <v>1</v>
      </c>
      <c r="AG244" s="191">
        <f t="shared" si="116"/>
        <v>0</v>
      </c>
      <c r="AH244" s="191">
        <f t="shared" si="117"/>
        <v>0</v>
      </c>
      <c r="AI244" s="191">
        <f t="shared" si="118"/>
        <v>1</v>
      </c>
      <c r="AJ244" s="191">
        <f t="shared" si="119"/>
        <v>0</v>
      </c>
      <c r="AK244" s="191">
        <f t="shared" si="120"/>
        <v>0</v>
      </c>
      <c r="AL244" s="191">
        <f t="shared" si="121"/>
        <v>0</v>
      </c>
      <c r="AM244" s="191">
        <f t="shared" si="122"/>
        <v>0</v>
      </c>
      <c r="AN244" s="191">
        <f t="shared" si="123"/>
        <v>0</v>
      </c>
      <c r="AO244" s="194">
        <f t="shared" si="124"/>
        <v>1</v>
      </c>
      <c r="AP244" s="165">
        <v>0</v>
      </c>
      <c r="AQ244" s="165">
        <v>0</v>
      </c>
      <c r="AR244" s="179">
        <f>$AO$244/4</f>
        <v>0.25</v>
      </c>
      <c r="AS244" s="179">
        <f t="shared" ref="AS244:AU244" si="145">$AO$244/4</f>
        <v>0.25</v>
      </c>
      <c r="AT244" s="179">
        <f t="shared" si="145"/>
        <v>0.25</v>
      </c>
      <c r="AU244" s="180">
        <f t="shared" si="145"/>
        <v>0.25</v>
      </c>
      <c r="AV244" s="178">
        <v>521611</v>
      </c>
      <c r="AW244" s="178">
        <v>175705</v>
      </c>
      <c r="AX244" s="200" t="s">
        <v>86</v>
      </c>
    </row>
    <row r="245" spans="1:50" ht="15" customHeight="1" x14ac:dyDescent="0.25">
      <c r="A245" s="191" t="s">
        <v>869</v>
      </c>
      <c r="B245" s="191" t="s">
        <v>46</v>
      </c>
      <c r="C245" s="191"/>
      <c r="D245" s="157">
        <v>43731</v>
      </c>
      <c r="E245" s="157">
        <v>44827</v>
      </c>
      <c r="F245" s="170"/>
      <c r="G245" s="170"/>
      <c r="H245" s="161" t="s">
        <v>1130</v>
      </c>
      <c r="I245" s="115" t="s">
        <v>1203</v>
      </c>
      <c r="J245" s="115"/>
      <c r="K245" s="191" t="s">
        <v>870</v>
      </c>
      <c r="L245" s="193" t="s">
        <v>871</v>
      </c>
      <c r="M245" s="191" t="s">
        <v>872</v>
      </c>
      <c r="N245" s="191">
        <v>1</v>
      </c>
      <c r="O245" s="191"/>
      <c r="P245" s="191"/>
      <c r="Q245" s="191">
        <v>1</v>
      </c>
      <c r="R245" s="191"/>
      <c r="S245" s="191"/>
      <c r="T245" s="191"/>
      <c r="U245" s="191"/>
      <c r="V245" s="191">
        <f t="shared" si="134"/>
        <v>2</v>
      </c>
      <c r="W245" s="191"/>
      <c r="X245" s="191"/>
      <c r="Y245" s="191"/>
      <c r="Z245" s="191"/>
      <c r="AA245" s="191"/>
      <c r="AB245" s="191"/>
      <c r="AC245" s="191">
        <v>1</v>
      </c>
      <c r="AD245" s="191"/>
      <c r="AE245" s="191"/>
      <c r="AF245" s="191">
        <f t="shared" si="115"/>
        <v>1</v>
      </c>
      <c r="AG245" s="191">
        <f t="shared" si="116"/>
        <v>-1</v>
      </c>
      <c r="AH245" s="191">
        <f t="shared" si="117"/>
        <v>0</v>
      </c>
      <c r="AI245" s="191">
        <f t="shared" si="118"/>
        <v>0</v>
      </c>
      <c r="AJ245" s="191">
        <f t="shared" si="119"/>
        <v>-1</v>
      </c>
      <c r="AK245" s="191">
        <f t="shared" si="120"/>
        <v>0</v>
      </c>
      <c r="AL245" s="191">
        <f t="shared" si="121"/>
        <v>1</v>
      </c>
      <c r="AM245" s="191">
        <f t="shared" si="122"/>
        <v>0</v>
      </c>
      <c r="AN245" s="191">
        <f t="shared" si="123"/>
        <v>0</v>
      </c>
      <c r="AO245" s="194">
        <f t="shared" si="124"/>
        <v>-1</v>
      </c>
      <c r="AP245" s="165">
        <v>0</v>
      </c>
      <c r="AQ245" s="165">
        <v>0</v>
      </c>
      <c r="AR245" s="179">
        <f>$AO$245/4</f>
        <v>-0.25</v>
      </c>
      <c r="AS245" s="179">
        <f t="shared" ref="AS245:AU245" si="146">$AO$245/4</f>
        <v>-0.25</v>
      </c>
      <c r="AT245" s="179">
        <f t="shared" si="146"/>
        <v>-0.25</v>
      </c>
      <c r="AU245" s="180">
        <f t="shared" si="146"/>
        <v>-0.25</v>
      </c>
      <c r="AV245" s="178">
        <v>521753</v>
      </c>
      <c r="AW245" s="178">
        <v>176604</v>
      </c>
      <c r="AX245" s="200" t="s">
        <v>27</v>
      </c>
    </row>
    <row r="246" spans="1:50" ht="15" customHeight="1" x14ac:dyDescent="0.25">
      <c r="A246" s="191" t="s">
        <v>873</v>
      </c>
      <c r="B246" s="191" t="s">
        <v>58</v>
      </c>
      <c r="C246" s="191"/>
      <c r="D246" s="157">
        <v>43649</v>
      </c>
      <c r="E246" s="157">
        <v>44745</v>
      </c>
      <c r="F246" s="160">
        <v>43691</v>
      </c>
      <c r="G246" s="170"/>
      <c r="H246" s="159" t="s">
        <v>1131</v>
      </c>
      <c r="I246" s="115" t="s">
        <v>1203</v>
      </c>
      <c r="J246" s="115"/>
      <c r="K246" s="191" t="s">
        <v>874</v>
      </c>
      <c r="L246" s="193" t="s">
        <v>875</v>
      </c>
      <c r="M246" s="191" t="s">
        <v>876</v>
      </c>
      <c r="N246" s="191"/>
      <c r="O246" s="191"/>
      <c r="P246" s="191"/>
      <c r="Q246" s="191"/>
      <c r="R246" s="191"/>
      <c r="S246" s="191"/>
      <c r="T246" s="191"/>
      <c r="U246" s="191"/>
      <c r="V246" s="191">
        <f t="shared" si="134"/>
        <v>0</v>
      </c>
      <c r="W246" s="191"/>
      <c r="X246" s="191">
        <v>1</v>
      </c>
      <c r="Y246" s="191"/>
      <c r="Z246" s="191"/>
      <c r="AA246" s="191"/>
      <c r="AB246" s="191"/>
      <c r="AC246" s="191"/>
      <c r="AD246" s="191"/>
      <c r="AE246" s="191"/>
      <c r="AF246" s="191">
        <f t="shared" si="115"/>
        <v>1</v>
      </c>
      <c r="AG246" s="191">
        <f t="shared" si="116"/>
        <v>1</v>
      </c>
      <c r="AH246" s="191">
        <f t="shared" si="117"/>
        <v>0</v>
      </c>
      <c r="AI246" s="191">
        <f t="shared" si="118"/>
        <v>0</v>
      </c>
      <c r="AJ246" s="191">
        <f t="shared" si="119"/>
        <v>0</v>
      </c>
      <c r="AK246" s="191">
        <f t="shared" si="120"/>
        <v>0</v>
      </c>
      <c r="AL246" s="191">
        <f t="shared" si="121"/>
        <v>0</v>
      </c>
      <c r="AM246" s="191">
        <f t="shared" si="122"/>
        <v>0</v>
      </c>
      <c r="AN246" s="191">
        <f t="shared" si="123"/>
        <v>0</v>
      </c>
      <c r="AO246" s="194">
        <f t="shared" si="124"/>
        <v>1</v>
      </c>
      <c r="AP246" s="165">
        <v>0</v>
      </c>
      <c r="AQ246" s="165">
        <f>AO246</f>
        <v>1</v>
      </c>
      <c r="AR246" s="140">
        <v>0</v>
      </c>
      <c r="AS246" s="140">
        <v>0</v>
      </c>
      <c r="AT246" s="140">
        <v>0</v>
      </c>
      <c r="AU246" s="164">
        <v>0</v>
      </c>
      <c r="AV246" s="178">
        <v>513733</v>
      </c>
      <c r="AW246" s="178">
        <v>174333</v>
      </c>
      <c r="AX246" s="200" t="s">
        <v>113</v>
      </c>
    </row>
    <row r="247" spans="1:50" ht="15" customHeight="1" x14ac:dyDescent="0.25">
      <c r="A247" s="191" t="s">
        <v>877</v>
      </c>
      <c r="B247" s="191" t="s">
        <v>58</v>
      </c>
      <c r="C247" s="191"/>
      <c r="D247" s="157">
        <v>43811</v>
      </c>
      <c r="E247" s="157">
        <v>44907</v>
      </c>
      <c r="F247" s="160">
        <v>43920</v>
      </c>
      <c r="G247" s="170"/>
      <c r="H247" s="159" t="s">
        <v>1131</v>
      </c>
      <c r="I247" s="115" t="s">
        <v>1203</v>
      </c>
      <c r="J247" s="115"/>
      <c r="K247" s="191" t="s">
        <v>878</v>
      </c>
      <c r="L247" s="193" t="s">
        <v>879</v>
      </c>
      <c r="M247" s="191" t="s">
        <v>880</v>
      </c>
      <c r="N247" s="191">
        <v>10</v>
      </c>
      <c r="O247" s="191"/>
      <c r="P247" s="191"/>
      <c r="Q247" s="191"/>
      <c r="R247" s="191"/>
      <c r="S247" s="191"/>
      <c r="T247" s="191"/>
      <c r="U247" s="191"/>
      <c r="V247" s="191">
        <f t="shared" si="134"/>
        <v>10</v>
      </c>
      <c r="W247" s="191"/>
      <c r="X247" s="191">
        <v>20</v>
      </c>
      <c r="Y247" s="191">
        <v>30</v>
      </c>
      <c r="Z247" s="191">
        <v>1</v>
      </c>
      <c r="AA247" s="191"/>
      <c r="AB247" s="191"/>
      <c r="AC247" s="191"/>
      <c r="AD247" s="191"/>
      <c r="AE247" s="191"/>
      <c r="AF247" s="191">
        <f t="shared" si="115"/>
        <v>51</v>
      </c>
      <c r="AG247" s="191">
        <f t="shared" si="116"/>
        <v>10</v>
      </c>
      <c r="AH247" s="191">
        <f t="shared" si="117"/>
        <v>30</v>
      </c>
      <c r="AI247" s="191">
        <f t="shared" si="118"/>
        <v>1</v>
      </c>
      <c r="AJ247" s="191">
        <f t="shared" si="119"/>
        <v>0</v>
      </c>
      <c r="AK247" s="191">
        <f t="shared" si="120"/>
        <v>0</v>
      </c>
      <c r="AL247" s="191">
        <f t="shared" si="121"/>
        <v>0</v>
      </c>
      <c r="AM247" s="191">
        <f t="shared" si="122"/>
        <v>0</v>
      </c>
      <c r="AN247" s="191">
        <f t="shared" si="123"/>
        <v>0</v>
      </c>
      <c r="AO247" s="194">
        <f t="shared" si="124"/>
        <v>41</v>
      </c>
      <c r="AP247" s="165">
        <v>0</v>
      </c>
      <c r="AQ247" s="165">
        <v>0</v>
      </c>
      <c r="AR247" s="140">
        <f>$AO$247/2</f>
        <v>20.5</v>
      </c>
      <c r="AS247" s="140">
        <f>$AO$247/2</f>
        <v>20.5</v>
      </c>
      <c r="AT247" s="140">
        <v>0</v>
      </c>
      <c r="AU247" s="164">
        <v>0</v>
      </c>
      <c r="AV247" s="178">
        <v>517598</v>
      </c>
      <c r="AW247" s="178">
        <v>169722</v>
      </c>
      <c r="AX247" s="200" t="s">
        <v>32</v>
      </c>
    </row>
    <row r="248" spans="1:50" ht="15" customHeight="1" x14ac:dyDescent="0.25">
      <c r="A248" s="191" t="s">
        <v>881</v>
      </c>
      <c r="B248" s="191" t="s">
        <v>38</v>
      </c>
      <c r="C248" s="191"/>
      <c r="D248" s="157">
        <v>43637</v>
      </c>
      <c r="E248" s="157">
        <v>43637</v>
      </c>
      <c r="F248" s="157">
        <v>43637</v>
      </c>
      <c r="G248" s="157">
        <v>43637</v>
      </c>
      <c r="H248" s="156" t="s">
        <v>1129</v>
      </c>
      <c r="I248" s="115" t="s">
        <v>1203</v>
      </c>
      <c r="J248" s="115"/>
      <c r="K248" s="191" t="s">
        <v>882</v>
      </c>
      <c r="L248" s="193" t="s">
        <v>883</v>
      </c>
      <c r="M248" s="191" t="s">
        <v>884</v>
      </c>
      <c r="N248" s="191"/>
      <c r="O248" s="191"/>
      <c r="P248" s="191"/>
      <c r="Q248" s="191"/>
      <c r="R248" s="191"/>
      <c r="S248" s="191"/>
      <c r="T248" s="191"/>
      <c r="U248" s="191"/>
      <c r="V248" s="191">
        <f t="shared" si="134"/>
        <v>0</v>
      </c>
      <c r="W248" s="191"/>
      <c r="X248" s="191"/>
      <c r="Y248" s="191"/>
      <c r="Z248" s="191"/>
      <c r="AA248" s="191">
        <v>1</v>
      </c>
      <c r="AB248" s="191">
        <v>1</v>
      </c>
      <c r="AC248" s="191"/>
      <c r="AD248" s="191"/>
      <c r="AE248" s="191"/>
      <c r="AF248" s="191">
        <f t="shared" si="115"/>
        <v>2</v>
      </c>
      <c r="AG248" s="191">
        <f t="shared" si="116"/>
        <v>0</v>
      </c>
      <c r="AH248" s="191">
        <f t="shared" si="117"/>
        <v>0</v>
      </c>
      <c r="AI248" s="191">
        <f t="shared" si="118"/>
        <v>0</v>
      </c>
      <c r="AJ248" s="191">
        <f t="shared" si="119"/>
        <v>1</v>
      </c>
      <c r="AK248" s="191">
        <f t="shared" si="120"/>
        <v>1</v>
      </c>
      <c r="AL248" s="191">
        <f t="shared" si="121"/>
        <v>0</v>
      </c>
      <c r="AM248" s="191">
        <f t="shared" si="122"/>
        <v>0</v>
      </c>
      <c r="AN248" s="191">
        <f t="shared" si="123"/>
        <v>0</v>
      </c>
      <c r="AO248" s="194">
        <f t="shared" si="124"/>
        <v>2</v>
      </c>
      <c r="AP248" s="165">
        <f>AO248</f>
        <v>2</v>
      </c>
      <c r="AQ248" s="165">
        <v>0</v>
      </c>
      <c r="AR248" s="140">
        <v>0</v>
      </c>
      <c r="AS248" s="140">
        <v>0</v>
      </c>
      <c r="AT248" s="140">
        <v>0</v>
      </c>
      <c r="AU248" s="164">
        <v>0</v>
      </c>
      <c r="AV248" s="178">
        <v>516877</v>
      </c>
      <c r="AW248" s="178">
        <v>175059</v>
      </c>
      <c r="AX248" s="200" t="s">
        <v>36</v>
      </c>
    </row>
    <row r="249" spans="1:50" ht="15" customHeight="1" x14ac:dyDescent="0.25">
      <c r="A249" s="191" t="s">
        <v>885</v>
      </c>
      <c r="B249" s="191" t="s">
        <v>38</v>
      </c>
      <c r="C249" s="191" t="s">
        <v>1234</v>
      </c>
      <c r="D249" s="157">
        <v>43543</v>
      </c>
      <c r="E249" s="157">
        <v>44639</v>
      </c>
      <c r="F249" s="170"/>
      <c r="G249" s="170"/>
      <c r="H249" s="161" t="s">
        <v>1130</v>
      </c>
      <c r="I249" s="115" t="s">
        <v>1203</v>
      </c>
      <c r="J249" s="115"/>
      <c r="K249" s="191" t="s">
        <v>886</v>
      </c>
      <c r="L249" s="193" t="s">
        <v>887</v>
      </c>
      <c r="M249" s="191" t="s">
        <v>888</v>
      </c>
      <c r="N249" s="191"/>
      <c r="O249" s="191"/>
      <c r="P249" s="191"/>
      <c r="Q249" s="191"/>
      <c r="R249" s="191"/>
      <c r="S249" s="191"/>
      <c r="T249" s="191"/>
      <c r="U249" s="191"/>
      <c r="V249" s="191">
        <f t="shared" si="134"/>
        <v>0</v>
      </c>
      <c r="W249" s="191"/>
      <c r="X249" s="191"/>
      <c r="Y249" s="191">
        <v>2</v>
      </c>
      <c r="Z249" s="191"/>
      <c r="AA249" s="191"/>
      <c r="AB249" s="191"/>
      <c r="AC249" s="191"/>
      <c r="AD249" s="191"/>
      <c r="AE249" s="191"/>
      <c r="AF249" s="191">
        <f t="shared" si="115"/>
        <v>2</v>
      </c>
      <c r="AG249" s="191">
        <f t="shared" si="116"/>
        <v>0</v>
      </c>
      <c r="AH249" s="191">
        <f t="shared" si="117"/>
        <v>2</v>
      </c>
      <c r="AI249" s="191">
        <f t="shared" si="118"/>
        <v>0</v>
      </c>
      <c r="AJ249" s="191">
        <f t="shared" si="119"/>
        <v>0</v>
      </c>
      <c r="AK249" s="191">
        <f t="shared" si="120"/>
        <v>0</v>
      </c>
      <c r="AL249" s="191">
        <f t="shared" si="121"/>
        <v>0</v>
      </c>
      <c r="AM249" s="191">
        <f t="shared" si="122"/>
        <v>0</v>
      </c>
      <c r="AN249" s="191">
        <f t="shared" si="123"/>
        <v>0</v>
      </c>
      <c r="AO249" s="194">
        <f t="shared" si="124"/>
        <v>2</v>
      </c>
      <c r="AP249" s="165">
        <v>0</v>
      </c>
      <c r="AQ249" s="165">
        <v>0</v>
      </c>
      <c r="AR249" s="140">
        <f>$AO$249/4</f>
        <v>0.5</v>
      </c>
      <c r="AS249" s="140">
        <f t="shared" ref="AS249:AU249" si="147">$AO$249/4</f>
        <v>0.5</v>
      </c>
      <c r="AT249" s="140">
        <f t="shared" si="147"/>
        <v>0.5</v>
      </c>
      <c r="AU249" s="164">
        <f t="shared" si="147"/>
        <v>0.5</v>
      </c>
      <c r="AV249" s="178">
        <v>522531</v>
      </c>
      <c r="AW249" s="178">
        <v>177884</v>
      </c>
      <c r="AX249" s="200" t="s">
        <v>27</v>
      </c>
    </row>
    <row r="250" spans="1:50" ht="15" customHeight="1" x14ac:dyDescent="0.25">
      <c r="A250" s="191" t="s">
        <v>889</v>
      </c>
      <c r="B250" s="191" t="s">
        <v>20</v>
      </c>
      <c r="C250" s="191"/>
      <c r="D250" s="157">
        <v>43594</v>
      </c>
      <c r="E250" s="157">
        <v>44690</v>
      </c>
      <c r="F250" s="170"/>
      <c r="G250" s="170"/>
      <c r="H250" s="161" t="s">
        <v>1130</v>
      </c>
      <c r="I250" s="115" t="s">
        <v>1203</v>
      </c>
      <c r="J250" s="115"/>
      <c r="K250" s="191" t="s">
        <v>890</v>
      </c>
      <c r="L250" s="193" t="s">
        <v>891</v>
      </c>
      <c r="M250" s="191" t="s">
        <v>892</v>
      </c>
      <c r="N250" s="191">
        <v>1</v>
      </c>
      <c r="O250" s="191"/>
      <c r="P250" s="191"/>
      <c r="Q250" s="191"/>
      <c r="R250" s="191"/>
      <c r="S250" s="191"/>
      <c r="T250" s="191"/>
      <c r="U250" s="191"/>
      <c r="V250" s="191">
        <f t="shared" si="134"/>
        <v>1</v>
      </c>
      <c r="W250" s="191"/>
      <c r="X250" s="191">
        <v>1</v>
      </c>
      <c r="Y250" s="191"/>
      <c r="Z250" s="191"/>
      <c r="AA250" s="191"/>
      <c r="AB250" s="191"/>
      <c r="AC250" s="191"/>
      <c r="AD250" s="191"/>
      <c r="AE250" s="191"/>
      <c r="AF250" s="191">
        <f t="shared" si="115"/>
        <v>1</v>
      </c>
      <c r="AG250" s="191">
        <f t="shared" si="116"/>
        <v>0</v>
      </c>
      <c r="AH250" s="191">
        <f t="shared" si="117"/>
        <v>0</v>
      </c>
      <c r="AI250" s="191">
        <f t="shared" si="118"/>
        <v>0</v>
      </c>
      <c r="AJ250" s="191">
        <f t="shared" si="119"/>
        <v>0</v>
      </c>
      <c r="AK250" s="191">
        <f t="shared" si="120"/>
        <v>0</v>
      </c>
      <c r="AL250" s="191">
        <f t="shared" si="121"/>
        <v>0</v>
      </c>
      <c r="AM250" s="191">
        <f t="shared" si="122"/>
        <v>0</v>
      </c>
      <c r="AN250" s="191">
        <f t="shared" si="123"/>
        <v>0</v>
      </c>
      <c r="AO250" s="194">
        <f t="shared" si="124"/>
        <v>0</v>
      </c>
      <c r="AP250" s="165">
        <v>0</v>
      </c>
      <c r="AQ250" s="165">
        <v>0</v>
      </c>
      <c r="AR250" s="140">
        <v>0</v>
      </c>
      <c r="AS250" s="140">
        <v>0</v>
      </c>
      <c r="AT250" s="140">
        <v>0</v>
      </c>
      <c r="AU250" s="164">
        <v>0</v>
      </c>
      <c r="AV250" s="178">
        <v>516414</v>
      </c>
      <c r="AW250" s="178">
        <v>173065</v>
      </c>
      <c r="AX250" s="200" t="s">
        <v>94</v>
      </c>
    </row>
    <row r="251" spans="1:50" ht="15" customHeight="1" x14ac:dyDescent="0.25">
      <c r="A251" s="191" t="s">
        <v>893</v>
      </c>
      <c r="B251" s="191" t="s">
        <v>38</v>
      </c>
      <c r="C251" s="191" t="s">
        <v>1234</v>
      </c>
      <c r="D251" s="157">
        <v>43530</v>
      </c>
      <c r="E251" s="157">
        <v>44626</v>
      </c>
      <c r="F251" s="160">
        <v>43598</v>
      </c>
      <c r="G251" s="160">
        <v>44014</v>
      </c>
      <c r="H251" s="159" t="s">
        <v>1131</v>
      </c>
      <c r="I251" s="115" t="s">
        <v>1203</v>
      </c>
      <c r="J251" s="115"/>
      <c r="K251" s="191" t="s">
        <v>894</v>
      </c>
      <c r="L251" s="193" t="s">
        <v>895</v>
      </c>
      <c r="M251" s="191" t="s">
        <v>472</v>
      </c>
      <c r="N251" s="191"/>
      <c r="O251" s="191"/>
      <c r="P251" s="191"/>
      <c r="Q251" s="191"/>
      <c r="R251" s="191"/>
      <c r="S251" s="191"/>
      <c r="T251" s="191"/>
      <c r="U251" s="191"/>
      <c r="V251" s="191">
        <f t="shared" ref="V251:V282" si="148">SUM(N251:U251)</f>
        <v>0</v>
      </c>
      <c r="W251" s="191"/>
      <c r="X251" s="191">
        <v>1</v>
      </c>
      <c r="Y251" s="191"/>
      <c r="Z251" s="191"/>
      <c r="AA251" s="191"/>
      <c r="AB251" s="191"/>
      <c r="AC251" s="191"/>
      <c r="AD251" s="191"/>
      <c r="AE251" s="191"/>
      <c r="AF251" s="191">
        <f t="shared" si="115"/>
        <v>1</v>
      </c>
      <c r="AG251" s="191">
        <f t="shared" si="116"/>
        <v>1</v>
      </c>
      <c r="AH251" s="191">
        <f t="shared" si="117"/>
        <v>0</v>
      </c>
      <c r="AI251" s="191">
        <f t="shared" si="118"/>
        <v>0</v>
      </c>
      <c r="AJ251" s="191">
        <f t="shared" si="119"/>
        <v>0</v>
      </c>
      <c r="AK251" s="191">
        <f t="shared" si="120"/>
        <v>0</v>
      </c>
      <c r="AL251" s="191">
        <f t="shared" si="121"/>
        <v>0</v>
      </c>
      <c r="AM251" s="191">
        <f t="shared" si="122"/>
        <v>0</v>
      </c>
      <c r="AN251" s="191">
        <f t="shared" si="123"/>
        <v>0</v>
      </c>
      <c r="AO251" s="194">
        <f t="shared" si="124"/>
        <v>1</v>
      </c>
      <c r="AP251" s="165">
        <v>0</v>
      </c>
      <c r="AQ251" s="165">
        <f>AO251</f>
        <v>1</v>
      </c>
      <c r="AR251" s="140">
        <v>0</v>
      </c>
      <c r="AS251" s="140">
        <v>0</v>
      </c>
      <c r="AT251" s="140">
        <v>0</v>
      </c>
      <c r="AU251" s="164">
        <v>0</v>
      </c>
      <c r="AV251" s="178">
        <v>520540</v>
      </c>
      <c r="AW251" s="178">
        <v>175748</v>
      </c>
      <c r="AX251" s="200" t="s">
        <v>53</v>
      </c>
    </row>
    <row r="252" spans="1:50" ht="15" customHeight="1" x14ac:dyDescent="0.25">
      <c r="A252" s="191" t="s">
        <v>896</v>
      </c>
      <c r="B252" s="191" t="s">
        <v>46</v>
      </c>
      <c r="C252" s="191"/>
      <c r="D252" s="157">
        <v>43644</v>
      </c>
      <c r="E252" s="157">
        <v>44740</v>
      </c>
      <c r="F252" s="170"/>
      <c r="G252" s="170"/>
      <c r="H252" s="159" t="s">
        <v>1130</v>
      </c>
      <c r="I252" s="115" t="s">
        <v>1203</v>
      </c>
      <c r="J252" s="115"/>
      <c r="K252" s="191" t="s">
        <v>897</v>
      </c>
      <c r="L252" s="193" t="s">
        <v>898</v>
      </c>
      <c r="M252" s="191" t="s">
        <v>899</v>
      </c>
      <c r="N252" s="191"/>
      <c r="O252" s="191"/>
      <c r="P252" s="191"/>
      <c r="Q252" s="191"/>
      <c r="R252" s="191"/>
      <c r="S252" s="191"/>
      <c r="T252" s="191">
        <v>1</v>
      </c>
      <c r="U252" s="191"/>
      <c r="V252" s="191">
        <f t="shared" si="148"/>
        <v>1</v>
      </c>
      <c r="W252" s="191"/>
      <c r="X252" s="191"/>
      <c r="Y252" s="191"/>
      <c r="Z252" s="191">
        <v>1</v>
      </c>
      <c r="AA252" s="191">
        <v>1</v>
      </c>
      <c r="AB252" s="191"/>
      <c r="AC252" s="191"/>
      <c r="AD252" s="191"/>
      <c r="AE252" s="191"/>
      <c r="AF252" s="191">
        <f t="shared" si="115"/>
        <v>2</v>
      </c>
      <c r="AG252" s="191">
        <f t="shared" si="116"/>
        <v>0</v>
      </c>
      <c r="AH252" s="191">
        <f t="shared" si="117"/>
        <v>0</v>
      </c>
      <c r="AI252" s="191">
        <f t="shared" si="118"/>
        <v>1</v>
      </c>
      <c r="AJ252" s="191">
        <f t="shared" si="119"/>
        <v>1</v>
      </c>
      <c r="AK252" s="191">
        <f t="shared" si="120"/>
        <v>0</v>
      </c>
      <c r="AL252" s="191">
        <f t="shared" si="121"/>
        <v>0</v>
      </c>
      <c r="AM252" s="191">
        <f t="shared" si="122"/>
        <v>-1</v>
      </c>
      <c r="AN252" s="191">
        <f t="shared" si="123"/>
        <v>0</v>
      </c>
      <c r="AO252" s="194">
        <f t="shared" si="124"/>
        <v>1</v>
      </c>
      <c r="AP252" s="165">
        <v>0</v>
      </c>
      <c r="AQ252" s="165">
        <v>0</v>
      </c>
      <c r="AR252" s="179">
        <f>$AO$252/4</f>
        <v>0.25</v>
      </c>
      <c r="AS252" s="179">
        <f t="shared" ref="AS252:AU252" si="149">$AO$252/4</f>
        <v>0.25</v>
      </c>
      <c r="AT252" s="179">
        <f t="shared" si="149"/>
        <v>0.25</v>
      </c>
      <c r="AU252" s="180">
        <f t="shared" si="149"/>
        <v>0.25</v>
      </c>
      <c r="AV252" s="178">
        <v>518380</v>
      </c>
      <c r="AW252" s="178">
        <v>175623</v>
      </c>
      <c r="AX252" s="200" t="s">
        <v>95</v>
      </c>
    </row>
    <row r="253" spans="1:50" ht="15" customHeight="1" x14ac:dyDescent="0.25">
      <c r="A253" s="191" t="s">
        <v>900</v>
      </c>
      <c r="B253" s="191" t="s">
        <v>20</v>
      </c>
      <c r="C253" s="191"/>
      <c r="D253" s="157">
        <v>43609</v>
      </c>
      <c r="E253" s="157">
        <v>44705</v>
      </c>
      <c r="F253" s="170"/>
      <c r="G253" s="170"/>
      <c r="H253" s="161" t="s">
        <v>1130</v>
      </c>
      <c r="I253" s="115" t="s">
        <v>1203</v>
      </c>
      <c r="J253" s="115"/>
      <c r="K253" s="191" t="s">
        <v>901</v>
      </c>
      <c r="L253" s="193" t="s">
        <v>902</v>
      </c>
      <c r="M253" s="191" t="s">
        <v>903</v>
      </c>
      <c r="N253" s="191"/>
      <c r="O253" s="191"/>
      <c r="P253" s="191">
        <v>1</v>
      </c>
      <c r="Q253" s="191"/>
      <c r="R253" s="191"/>
      <c r="S253" s="191"/>
      <c r="T253" s="191"/>
      <c r="U253" s="191"/>
      <c r="V253" s="191">
        <f t="shared" si="148"/>
        <v>1</v>
      </c>
      <c r="W253" s="191"/>
      <c r="X253" s="191"/>
      <c r="Y253" s="191"/>
      <c r="Z253" s="191">
        <v>1</v>
      </c>
      <c r="AA253" s="191"/>
      <c r="AB253" s="191"/>
      <c r="AC253" s="191"/>
      <c r="AD253" s="191"/>
      <c r="AE253" s="191"/>
      <c r="AF253" s="191">
        <f t="shared" si="115"/>
        <v>1</v>
      </c>
      <c r="AG253" s="191">
        <f t="shared" si="116"/>
        <v>0</v>
      </c>
      <c r="AH253" s="191">
        <f t="shared" si="117"/>
        <v>0</v>
      </c>
      <c r="AI253" s="191">
        <f t="shared" si="118"/>
        <v>0</v>
      </c>
      <c r="AJ253" s="191">
        <f t="shared" si="119"/>
        <v>0</v>
      </c>
      <c r="AK253" s="191">
        <f t="shared" si="120"/>
        <v>0</v>
      </c>
      <c r="AL253" s="191">
        <f t="shared" si="121"/>
        <v>0</v>
      </c>
      <c r="AM253" s="191">
        <f t="shared" si="122"/>
        <v>0</v>
      </c>
      <c r="AN253" s="191">
        <f t="shared" si="123"/>
        <v>0</v>
      </c>
      <c r="AO253" s="194">
        <f t="shared" si="124"/>
        <v>0</v>
      </c>
      <c r="AP253" s="165">
        <v>0</v>
      </c>
      <c r="AQ253" s="165">
        <v>0</v>
      </c>
      <c r="AR253" s="140">
        <v>0</v>
      </c>
      <c r="AS253" s="140">
        <v>0</v>
      </c>
      <c r="AT253" s="140">
        <v>0</v>
      </c>
      <c r="AU253" s="164">
        <v>0</v>
      </c>
      <c r="AV253" s="178">
        <v>514720</v>
      </c>
      <c r="AW253" s="178">
        <v>172712</v>
      </c>
      <c r="AX253" s="200" t="s">
        <v>41</v>
      </c>
    </row>
    <row r="254" spans="1:50" ht="15" customHeight="1" x14ac:dyDescent="0.25">
      <c r="A254" s="191" t="s">
        <v>904</v>
      </c>
      <c r="B254" s="191" t="s">
        <v>38</v>
      </c>
      <c r="C254" s="191" t="s">
        <v>1234</v>
      </c>
      <c r="D254" s="157">
        <v>43536</v>
      </c>
      <c r="E254" s="157">
        <v>44633</v>
      </c>
      <c r="F254" s="157">
        <v>43556</v>
      </c>
      <c r="G254" s="170"/>
      <c r="H254" s="159" t="s">
        <v>1131</v>
      </c>
      <c r="I254" s="115" t="s">
        <v>1203</v>
      </c>
      <c r="J254" s="115"/>
      <c r="K254" s="191" t="s">
        <v>905</v>
      </c>
      <c r="L254" s="193" t="s">
        <v>906</v>
      </c>
      <c r="M254" s="191" t="s">
        <v>907</v>
      </c>
      <c r="N254" s="191"/>
      <c r="O254" s="191"/>
      <c r="P254" s="191"/>
      <c r="Q254" s="191"/>
      <c r="R254" s="191"/>
      <c r="S254" s="191"/>
      <c r="T254" s="191"/>
      <c r="U254" s="191"/>
      <c r="V254" s="191">
        <f t="shared" si="148"/>
        <v>0</v>
      </c>
      <c r="W254" s="191"/>
      <c r="X254" s="191">
        <v>3</v>
      </c>
      <c r="Y254" s="191">
        <v>1</v>
      </c>
      <c r="Z254" s="191"/>
      <c r="AA254" s="191"/>
      <c r="AB254" s="191"/>
      <c r="AC254" s="191"/>
      <c r="AD254" s="191"/>
      <c r="AE254" s="191"/>
      <c r="AF254" s="191">
        <f t="shared" ref="AF254:AF314" si="150">SUM(X254:AD254)</f>
        <v>4</v>
      </c>
      <c r="AG254" s="191">
        <f t="shared" ref="AG254:AG316" si="151">X254-N254</f>
        <v>3</v>
      </c>
      <c r="AH254" s="191">
        <f t="shared" ref="AH254:AH316" si="152">Y254-O254</f>
        <v>1</v>
      </c>
      <c r="AI254" s="191">
        <f t="shared" ref="AI254:AI316" si="153">Z254-P254</f>
        <v>0</v>
      </c>
      <c r="AJ254" s="191">
        <f t="shared" ref="AJ254:AJ316" si="154">AA254-Q254</f>
        <v>0</v>
      </c>
      <c r="AK254" s="191">
        <f t="shared" ref="AK254:AK316" si="155">AB254-R254</f>
        <v>0</v>
      </c>
      <c r="AL254" s="191">
        <f t="shared" ref="AL254:AL316" si="156">AC254-S254</f>
        <v>0</v>
      </c>
      <c r="AM254" s="191">
        <f t="shared" ref="AM254:AM316" si="157">AD254-T254</f>
        <v>0</v>
      </c>
      <c r="AN254" s="191">
        <f t="shared" ref="AN254:AN316" si="158">0-U254</f>
        <v>0</v>
      </c>
      <c r="AO254" s="194">
        <f t="shared" ref="AO254:AO315" si="159">AF254-V254</f>
        <v>4</v>
      </c>
      <c r="AP254" s="165">
        <v>0</v>
      </c>
      <c r="AQ254" s="165">
        <f>AO254</f>
        <v>4</v>
      </c>
      <c r="AR254" s="140">
        <v>0</v>
      </c>
      <c r="AS254" s="140">
        <v>0</v>
      </c>
      <c r="AT254" s="140">
        <v>0</v>
      </c>
      <c r="AU254" s="164">
        <v>0</v>
      </c>
      <c r="AV254" s="178">
        <v>515383</v>
      </c>
      <c r="AW254" s="178">
        <v>173139</v>
      </c>
      <c r="AX254" s="200" t="s">
        <v>21</v>
      </c>
    </row>
    <row r="255" spans="1:50" ht="15" customHeight="1" x14ac:dyDescent="0.25">
      <c r="A255" s="191" t="s">
        <v>908</v>
      </c>
      <c r="B255" s="191" t="s">
        <v>20</v>
      </c>
      <c r="C255" s="191"/>
      <c r="D255" s="157">
        <v>43804</v>
      </c>
      <c r="E255" s="157">
        <v>44900</v>
      </c>
      <c r="F255" s="170"/>
      <c r="G255" s="170"/>
      <c r="H255" s="159" t="s">
        <v>1130</v>
      </c>
      <c r="I255" s="115" t="s">
        <v>1203</v>
      </c>
      <c r="J255" s="115"/>
      <c r="K255" s="191" t="s">
        <v>909</v>
      </c>
      <c r="L255" s="193" t="s">
        <v>910</v>
      </c>
      <c r="M255" s="191" t="s">
        <v>911</v>
      </c>
      <c r="N255" s="191"/>
      <c r="O255" s="191"/>
      <c r="P255" s="191"/>
      <c r="Q255" s="191"/>
      <c r="R255" s="191"/>
      <c r="S255" s="191"/>
      <c r="T255" s="191"/>
      <c r="U255" s="191"/>
      <c r="V255" s="191">
        <f t="shared" si="148"/>
        <v>0</v>
      </c>
      <c r="W255" s="191"/>
      <c r="X255" s="191"/>
      <c r="Y255" s="191"/>
      <c r="Z255" s="191">
        <v>1</v>
      </c>
      <c r="AA255" s="191"/>
      <c r="AB255" s="191"/>
      <c r="AC255" s="191"/>
      <c r="AD255" s="191"/>
      <c r="AE255" s="191"/>
      <c r="AF255" s="191">
        <f t="shared" si="150"/>
        <v>1</v>
      </c>
      <c r="AG255" s="191">
        <f t="shared" si="151"/>
        <v>0</v>
      </c>
      <c r="AH255" s="191">
        <f t="shared" si="152"/>
        <v>0</v>
      </c>
      <c r="AI255" s="191">
        <f t="shared" si="153"/>
        <v>1</v>
      </c>
      <c r="AJ255" s="191">
        <f t="shared" si="154"/>
        <v>0</v>
      </c>
      <c r="AK255" s="191">
        <f t="shared" si="155"/>
        <v>0</v>
      </c>
      <c r="AL255" s="191">
        <f t="shared" si="156"/>
        <v>0</v>
      </c>
      <c r="AM255" s="191">
        <f t="shared" si="157"/>
        <v>0</v>
      </c>
      <c r="AN255" s="191">
        <f t="shared" si="158"/>
        <v>0</v>
      </c>
      <c r="AO255" s="194">
        <f t="shared" si="159"/>
        <v>1</v>
      </c>
      <c r="AP255" s="165">
        <v>0</v>
      </c>
      <c r="AQ255" s="165">
        <v>0</v>
      </c>
      <c r="AR255" s="179">
        <f>$AO$255/4</f>
        <v>0.25</v>
      </c>
      <c r="AS255" s="179">
        <f t="shared" ref="AS255:AU255" si="160">$AO$255/4</f>
        <v>0.25</v>
      </c>
      <c r="AT255" s="179">
        <f t="shared" si="160"/>
        <v>0.25</v>
      </c>
      <c r="AU255" s="180">
        <f t="shared" si="160"/>
        <v>0.25</v>
      </c>
      <c r="AV255" s="178">
        <v>515414</v>
      </c>
      <c r="AW255" s="178">
        <v>172536</v>
      </c>
      <c r="AX255" s="200" t="s">
        <v>21</v>
      </c>
    </row>
    <row r="256" spans="1:50" ht="15" customHeight="1" x14ac:dyDescent="0.25">
      <c r="A256" s="191" t="s">
        <v>912</v>
      </c>
      <c r="B256" s="191" t="s">
        <v>20</v>
      </c>
      <c r="C256" s="191"/>
      <c r="D256" s="157">
        <v>43651</v>
      </c>
      <c r="E256" s="157">
        <v>44747</v>
      </c>
      <c r="F256" s="160">
        <v>43836</v>
      </c>
      <c r="G256" s="170"/>
      <c r="H256" s="159" t="s">
        <v>1131</v>
      </c>
      <c r="I256" s="115" t="s">
        <v>1203</v>
      </c>
      <c r="J256" s="115"/>
      <c r="K256" s="191" t="s">
        <v>913</v>
      </c>
      <c r="L256" s="193" t="s">
        <v>914</v>
      </c>
      <c r="M256" s="191" t="s">
        <v>915</v>
      </c>
      <c r="N256" s="191">
        <v>1</v>
      </c>
      <c r="O256" s="191"/>
      <c r="P256" s="191"/>
      <c r="Q256" s="191"/>
      <c r="R256" s="191"/>
      <c r="S256" s="191"/>
      <c r="T256" s="191"/>
      <c r="U256" s="191"/>
      <c r="V256" s="191">
        <f t="shared" si="148"/>
        <v>1</v>
      </c>
      <c r="W256" s="191"/>
      <c r="X256" s="191"/>
      <c r="Y256" s="191">
        <v>1</v>
      </c>
      <c r="Z256" s="191"/>
      <c r="AA256" s="191"/>
      <c r="AB256" s="191"/>
      <c r="AC256" s="191"/>
      <c r="AD256" s="191"/>
      <c r="AE256" s="191"/>
      <c r="AF256" s="191">
        <f t="shared" si="150"/>
        <v>1</v>
      </c>
      <c r="AG256" s="191">
        <f t="shared" si="151"/>
        <v>-1</v>
      </c>
      <c r="AH256" s="191">
        <f t="shared" si="152"/>
        <v>1</v>
      </c>
      <c r="AI256" s="191">
        <f t="shared" si="153"/>
        <v>0</v>
      </c>
      <c r="AJ256" s="191">
        <f t="shared" si="154"/>
        <v>0</v>
      </c>
      <c r="AK256" s="191">
        <f t="shared" si="155"/>
        <v>0</v>
      </c>
      <c r="AL256" s="191">
        <f t="shared" si="156"/>
        <v>0</v>
      </c>
      <c r="AM256" s="191">
        <f t="shared" si="157"/>
        <v>0</v>
      </c>
      <c r="AN256" s="191">
        <f t="shared" si="158"/>
        <v>0</v>
      </c>
      <c r="AO256" s="194">
        <f t="shared" si="159"/>
        <v>0</v>
      </c>
      <c r="AP256" s="165">
        <v>0</v>
      </c>
      <c r="AQ256" s="165">
        <f>AO256</f>
        <v>0</v>
      </c>
      <c r="AR256" s="140">
        <v>0</v>
      </c>
      <c r="AS256" s="140">
        <v>0</v>
      </c>
      <c r="AT256" s="140">
        <v>0</v>
      </c>
      <c r="AU256" s="164">
        <v>0</v>
      </c>
      <c r="AV256" s="178">
        <v>514120</v>
      </c>
      <c r="AW256" s="178">
        <v>173638</v>
      </c>
      <c r="AX256" s="200" t="s">
        <v>113</v>
      </c>
    </row>
    <row r="257" spans="1:50" ht="15" customHeight="1" x14ac:dyDescent="0.25">
      <c r="A257" s="191" t="s">
        <v>916</v>
      </c>
      <c r="B257" s="191" t="s">
        <v>20</v>
      </c>
      <c r="C257" s="191"/>
      <c r="D257" s="157">
        <v>43881</v>
      </c>
      <c r="E257" s="157">
        <v>44977</v>
      </c>
      <c r="F257" s="170"/>
      <c r="G257" s="170"/>
      <c r="H257" s="194" t="s">
        <v>1130</v>
      </c>
      <c r="I257" s="115" t="s">
        <v>1203</v>
      </c>
      <c r="J257" s="115"/>
      <c r="K257" s="191" t="s">
        <v>917</v>
      </c>
      <c r="L257" s="193" t="s">
        <v>918</v>
      </c>
      <c r="M257" s="191" t="s">
        <v>919</v>
      </c>
      <c r="N257" s="191"/>
      <c r="O257" s="191"/>
      <c r="P257" s="191"/>
      <c r="Q257" s="191"/>
      <c r="R257" s="191"/>
      <c r="S257" s="191"/>
      <c r="T257" s="191"/>
      <c r="U257" s="191"/>
      <c r="V257" s="191">
        <f t="shared" si="148"/>
        <v>0</v>
      </c>
      <c r="W257" s="191"/>
      <c r="X257" s="191">
        <v>3</v>
      </c>
      <c r="Y257" s="191">
        <v>4</v>
      </c>
      <c r="Z257" s="191"/>
      <c r="AA257" s="191"/>
      <c r="AB257" s="191"/>
      <c r="AC257" s="191"/>
      <c r="AD257" s="191"/>
      <c r="AE257" s="191"/>
      <c r="AF257" s="191">
        <f t="shared" si="150"/>
        <v>7</v>
      </c>
      <c r="AG257" s="191">
        <f t="shared" si="151"/>
        <v>3</v>
      </c>
      <c r="AH257" s="191">
        <f t="shared" si="152"/>
        <v>4</v>
      </c>
      <c r="AI257" s="191">
        <f t="shared" si="153"/>
        <v>0</v>
      </c>
      <c r="AJ257" s="191">
        <f t="shared" si="154"/>
        <v>0</v>
      </c>
      <c r="AK257" s="191">
        <f t="shared" si="155"/>
        <v>0</v>
      </c>
      <c r="AL257" s="191">
        <f t="shared" si="156"/>
        <v>0</v>
      </c>
      <c r="AM257" s="191">
        <f t="shared" si="157"/>
        <v>0</v>
      </c>
      <c r="AN257" s="191">
        <f t="shared" si="158"/>
        <v>0</v>
      </c>
      <c r="AO257" s="194">
        <f t="shared" si="159"/>
        <v>7</v>
      </c>
      <c r="AP257" s="165">
        <v>0</v>
      </c>
      <c r="AQ257" s="165">
        <v>0</v>
      </c>
      <c r="AR257" s="179">
        <f>$AO$257/4</f>
        <v>1.75</v>
      </c>
      <c r="AS257" s="179">
        <f t="shared" ref="AS257:AU257" si="161">$AO$257/4</f>
        <v>1.75</v>
      </c>
      <c r="AT257" s="179">
        <f t="shared" si="161"/>
        <v>1.75</v>
      </c>
      <c r="AU257" s="180">
        <f t="shared" si="161"/>
        <v>1.75</v>
      </c>
      <c r="AV257" s="178">
        <v>521492</v>
      </c>
      <c r="AW257" s="178">
        <v>175545</v>
      </c>
      <c r="AX257" s="200" t="s">
        <v>86</v>
      </c>
    </row>
    <row r="258" spans="1:50" ht="15" customHeight="1" x14ac:dyDescent="0.25">
      <c r="A258" s="191" t="s">
        <v>920</v>
      </c>
      <c r="B258" s="191" t="s">
        <v>20</v>
      </c>
      <c r="C258" s="191"/>
      <c r="D258" s="157">
        <v>43852</v>
      </c>
      <c r="E258" s="157">
        <v>44949</v>
      </c>
      <c r="F258" s="170"/>
      <c r="G258" s="170"/>
      <c r="H258" s="161" t="s">
        <v>1130</v>
      </c>
      <c r="I258" s="115" t="s">
        <v>1203</v>
      </c>
      <c r="J258" s="115"/>
      <c r="K258" s="191" t="s">
        <v>921</v>
      </c>
      <c r="L258" s="193" t="s">
        <v>922</v>
      </c>
      <c r="M258" s="191" t="s">
        <v>923</v>
      </c>
      <c r="N258" s="191"/>
      <c r="O258" s="191"/>
      <c r="P258" s="191"/>
      <c r="Q258" s="191"/>
      <c r="R258" s="191"/>
      <c r="S258" s="191"/>
      <c r="T258" s="191"/>
      <c r="U258" s="191"/>
      <c r="V258" s="191">
        <f t="shared" si="148"/>
        <v>0</v>
      </c>
      <c r="W258" s="191"/>
      <c r="X258" s="191"/>
      <c r="Y258" s="191"/>
      <c r="Z258" s="191">
        <v>2</v>
      </c>
      <c r="AA258" s="191"/>
      <c r="AB258" s="191"/>
      <c r="AC258" s="191"/>
      <c r="AD258" s="191"/>
      <c r="AE258" s="191"/>
      <c r="AF258" s="191">
        <f t="shared" si="150"/>
        <v>2</v>
      </c>
      <c r="AG258" s="191">
        <f t="shared" si="151"/>
        <v>0</v>
      </c>
      <c r="AH258" s="191">
        <f t="shared" si="152"/>
        <v>0</v>
      </c>
      <c r="AI258" s="191">
        <f t="shared" si="153"/>
        <v>2</v>
      </c>
      <c r="AJ258" s="191">
        <f t="shared" si="154"/>
        <v>0</v>
      </c>
      <c r="AK258" s="191">
        <f t="shared" si="155"/>
        <v>0</v>
      </c>
      <c r="AL258" s="191">
        <f t="shared" si="156"/>
        <v>0</v>
      </c>
      <c r="AM258" s="191">
        <f t="shared" si="157"/>
        <v>0</v>
      </c>
      <c r="AN258" s="191">
        <f t="shared" si="158"/>
        <v>0</v>
      </c>
      <c r="AO258" s="194">
        <f t="shared" si="159"/>
        <v>2</v>
      </c>
      <c r="AP258" s="165">
        <v>0</v>
      </c>
      <c r="AQ258" s="165">
        <v>0</v>
      </c>
      <c r="AR258" s="140">
        <f>$AO$258/4</f>
        <v>0.5</v>
      </c>
      <c r="AS258" s="140">
        <f t="shared" ref="AS258:AU258" si="162">$AO$258/4</f>
        <v>0.5</v>
      </c>
      <c r="AT258" s="140">
        <f t="shared" si="162"/>
        <v>0.5</v>
      </c>
      <c r="AU258" s="164">
        <f t="shared" si="162"/>
        <v>0.5</v>
      </c>
      <c r="AV258" s="178">
        <v>513048</v>
      </c>
      <c r="AW258" s="178">
        <v>173758</v>
      </c>
      <c r="AX258" s="200" t="s">
        <v>61</v>
      </c>
    </row>
    <row r="259" spans="1:50" ht="15" customHeight="1" x14ac:dyDescent="0.25">
      <c r="A259" s="191" t="s">
        <v>924</v>
      </c>
      <c r="B259" s="191" t="s">
        <v>58</v>
      </c>
      <c r="C259" s="191"/>
      <c r="D259" s="157">
        <v>43677</v>
      </c>
      <c r="E259" s="157">
        <v>44773</v>
      </c>
      <c r="F259" s="170"/>
      <c r="G259" s="157">
        <v>43887</v>
      </c>
      <c r="H259" s="156" t="s">
        <v>1129</v>
      </c>
      <c r="I259" s="115" t="s">
        <v>1203</v>
      </c>
      <c r="J259" s="115"/>
      <c r="K259" s="191" t="s">
        <v>685</v>
      </c>
      <c r="L259" s="193" t="s">
        <v>925</v>
      </c>
      <c r="M259" s="191" t="s">
        <v>686</v>
      </c>
      <c r="N259" s="191"/>
      <c r="O259" s="191"/>
      <c r="P259" s="191"/>
      <c r="Q259" s="191"/>
      <c r="R259" s="191"/>
      <c r="S259" s="191"/>
      <c r="T259" s="191"/>
      <c r="U259" s="191"/>
      <c r="V259" s="191">
        <f t="shared" si="148"/>
        <v>0</v>
      </c>
      <c r="W259" s="191"/>
      <c r="X259" s="191">
        <v>4</v>
      </c>
      <c r="Y259" s="191">
        <v>3</v>
      </c>
      <c r="Z259" s="191"/>
      <c r="AA259" s="191"/>
      <c r="AB259" s="191"/>
      <c r="AC259" s="191"/>
      <c r="AD259" s="191"/>
      <c r="AE259" s="191"/>
      <c r="AF259" s="191">
        <f t="shared" si="150"/>
        <v>7</v>
      </c>
      <c r="AG259" s="191">
        <f t="shared" si="151"/>
        <v>4</v>
      </c>
      <c r="AH259" s="191">
        <f t="shared" si="152"/>
        <v>3</v>
      </c>
      <c r="AI259" s="191">
        <f t="shared" si="153"/>
        <v>0</v>
      </c>
      <c r="AJ259" s="191">
        <f t="shared" si="154"/>
        <v>0</v>
      </c>
      <c r="AK259" s="191">
        <f t="shared" si="155"/>
        <v>0</v>
      </c>
      <c r="AL259" s="191">
        <f t="shared" si="156"/>
        <v>0</v>
      </c>
      <c r="AM259" s="191">
        <f t="shared" si="157"/>
        <v>0</v>
      </c>
      <c r="AN259" s="191">
        <f t="shared" si="158"/>
        <v>0</v>
      </c>
      <c r="AO259" s="194">
        <f t="shared" si="159"/>
        <v>7</v>
      </c>
      <c r="AP259" s="165">
        <f>AO259</f>
        <v>7</v>
      </c>
      <c r="AQ259" s="165">
        <v>0</v>
      </c>
      <c r="AR259" s="140">
        <v>0</v>
      </c>
      <c r="AS259" s="140">
        <v>0</v>
      </c>
      <c r="AT259" s="140">
        <v>0</v>
      </c>
      <c r="AU259" s="164">
        <v>0</v>
      </c>
      <c r="AV259" s="178">
        <v>514280</v>
      </c>
      <c r="AW259" s="178">
        <v>170996</v>
      </c>
      <c r="AX259" s="200" t="s">
        <v>87</v>
      </c>
    </row>
    <row r="260" spans="1:50" ht="15" customHeight="1" x14ac:dyDescent="0.25">
      <c r="A260" s="191" t="s">
        <v>926</v>
      </c>
      <c r="B260" s="191" t="s">
        <v>46</v>
      </c>
      <c r="C260" s="191"/>
      <c r="D260" s="157">
        <v>43698</v>
      </c>
      <c r="E260" s="157">
        <v>44794</v>
      </c>
      <c r="F260" s="160">
        <v>43773</v>
      </c>
      <c r="G260" s="170"/>
      <c r="H260" s="156" t="s">
        <v>1131</v>
      </c>
      <c r="I260" s="115" t="s">
        <v>1203</v>
      </c>
      <c r="J260" s="115"/>
      <c r="K260" s="191" t="s">
        <v>927</v>
      </c>
      <c r="L260" s="193" t="s">
        <v>928</v>
      </c>
      <c r="M260" s="191" t="s">
        <v>929</v>
      </c>
      <c r="N260" s="191">
        <v>1</v>
      </c>
      <c r="O260" s="191">
        <v>1</v>
      </c>
      <c r="P260" s="191"/>
      <c r="Q260" s="191"/>
      <c r="R260" s="191"/>
      <c r="S260" s="191"/>
      <c r="T260" s="191"/>
      <c r="U260" s="191"/>
      <c r="V260" s="191">
        <f t="shared" si="148"/>
        <v>2</v>
      </c>
      <c r="W260" s="191"/>
      <c r="X260" s="191"/>
      <c r="Y260" s="191"/>
      <c r="Z260" s="191"/>
      <c r="AA260" s="191"/>
      <c r="AB260" s="191">
        <v>1</v>
      </c>
      <c r="AC260" s="191"/>
      <c r="AD260" s="191"/>
      <c r="AE260" s="191"/>
      <c r="AF260" s="191">
        <f t="shared" si="150"/>
        <v>1</v>
      </c>
      <c r="AG260" s="191">
        <f t="shared" si="151"/>
        <v>-1</v>
      </c>
      <c r="AH260" s="191">
        <f t="shared" si="152"/>
        <v>-1</v>
      </c>
      <c r="AI260" s="191">
        <f t="shared" si="153"/>
        <v>0</v>
      </c>
      <c r="AJ260" s="191">
        <f t="shared" si="154"/>
        <v>0</v>
      </c>
      <c r="AK260" s="191">
        <f t="shared" si="155"/>
        <v>1</v>
      </c>
      <c r="AL260" s="191">
        <f t="shared" si="156"/>
        <v>0</v>
      </c>
      <c r="AM260" s="191">
        <f t="shared" si="157"/>
        <v>0</v>
      </c>
      <c r="AN260" s="191">
        <f t="shared" si="158"/>
        <v>0</v>
      </c>
      <c r="AO260" s="194">
        <f t="shared" si="159"/>
        <v>-1</v>
      </c>
      <c r="AP260" s="165">
        <v>0</v>
      </c>
      <c r="AQ260" s="165">
        <f>AO260</f>
        <v>-1</v>
      </c>
      <c r="AR260" s="140">
        <v>0</v>
      </c>
      <c r="AS260" s="140">
        <v>0</v>
      </c>
      <c r="AT260" s="140">
        <v>0</v>
      </c>
      <c r="AU260" s="164">
        <v>0</v>
      </c>
      <c r="AV260" s="178">
        <v>518458</v>
      </c>
      <c r="AW260" s="178">
        <v>175501</v>
      </c>
      <c r="AX260" s="200" t="s">
        <v>95</v>
      </c>
    </row>
    <row r="261" spans="1:50" ht="15" customHeight="1" x14ac:dyDescent="0.25">
      <c r="A261" s="191" t="s">
        <v>930</v>
      </c>
      <c r="B261" s="191" t="s">
        <v>46</v>
      </c>
      <c r="C261" s="191"/>
      <c r="D261" s="157">
        <v>43761</v>
      </c>
      <c r="E261" s="157">
        <v>44857</v>
      </c>
      <c r="F261" s="170"/>
      <c r="G261" s="157">
        <v>43761</v>
      </c>
      <c r="H261" s="156" t="s">
        <v>1129</v>
      </c>
      <c r="I261" s="115" t="s">
        <v>1203</v>
      </c>
      <c r="J261" s="115"/>
      <c r="K261" s="191" t="s">
        <v>931</v>
      </c>
      <c r="L261" s="193" t="s">
        <v>932</v>
      </c>
      <c r="M261" s="191" t="s">
        <v>933</v>
      </c>
      <c r="N261" s="191"/>
      <c r="O261" s="191"/>
      <c r="P261" s="191">
        <v>1</v>
      </c>
      <c r="Q261" s="191"/>
      <c r="R261" s="191"/>
      <c r="S261" s="191"/>
      <c r="T261" s="191"/>
      <c r="U261" s="191"/>
      <c r="V261" s="191">
        <f t="shared" si="148"/>
        <v>1</v>
      </c>
      <c r="W261" s="191"/>
      <c r="X261" s="191">
        <v>1</v>
      </c>
      <c r="Y261" s="191">
        <v>1</v>
      </c>
      <c r="Z261" s="191"/>
      <c r="AA261" s="191"/>
      <c r="AB261" s="191"/>
      <c r="AC261" s="191"/>
      <c r="AD261" s="191"/>
      <c r="AE261" s="191"/>
      <c r="AF261" s="191">
        <f t="shared" si="150"/>
        <v>2</v>
      </c>
      <c r="AG261" s="191">
        <f t="shared" si="151"/>
        <v>1</v>
      </c>
      <c r="AH261" s="191">
        <f t="shared" si="152"/>
        <v>1</v>
      </c>
      <c r="AI261" s="191">
        <f t="shared" si="153"/>
        <v>-1</v>
      </c>
      <c r="AJ261" s="191">
        <f t="shared" si="154"/>
        <v>0</v>
      </c>
      <c r="AK261" s="191">
        <f t="shared" si="155"/>
        <v>0</v>
      </c>
      <c r="AL261" s="191">
        <f t="shared" si="156"/>
        <v>0</v>
      </c>
      <c r="AM261" s="191">
        <f t="shared" si="157"/>
        <v>0</v>
      </c>
      <c r="AN261" s="191">
        <f t="shared" si="158"/>
        <v>0</v>
      </c>
      <c r="AO261" s="194">
        <f t="shared" si="159"/>
        <v>1</v>
      </c>
      <c r="AP261" s="165">
        <f>AO261</f>
        <v>1</v>
      </c>
      <c r="AQ261" s="165">
        <v>0</v>
      </c>
      <c r="AR261" s="140">
        <v>0</v>
      </c>
      <c r="AS261" s="140">
        <v>0</v>
      </c>
      <c r="AT261" s="140">
        <v>0</v>
      </c>
      <c r="AU261" s="164">
        <v>0</v>
      </c>
      <c r="AV261" s="178">
        <v>519011</v>
      </c>
      <c r="AW261" s="178">
        <v>176963</v>
      </c>
      <c r="AX261" s="200" t="s">
        <v>62</v>
      </c>
    </row>
    <row r="262" spans="1:50" ht="15" customHeight="1" x14ac:dyDescent="0.25">
      <c r="A262" s="191" t="s">
        <v>934</v>
      </c>
      <c r="B262" s="191" t="s">
        <v>38</v>
      </c>
      <c r="C262" s="191" t="s">
        <v>1234</v>
      </c>
      <c r="D262" s="157">
        <v>43594</v>
      </c>
      <c r="E262" s="157">
        <v>44690</v>
      </c>
      <c r="F262" s="160">
        <v>43892</v>
      </c>
      <c r="G262" s="170"/>
      <c r="H262" s="156" t="s">
        <v>1131</v>
      </c>
      <c r="I262" s="115" t="s">
        <v>1203</v>
      </c>
      <c r="J262" s="115"/>
      <c r="K262" s="191" t="s">
        <v>935</v>
      </c>
      <c r="L262" s="193" t="s">
        <v>936</v>
      </c>
      <c r="M262" s="191" t="s">
        <v>117</v>
      </c>
      <c r="N262" s="191"/>
      <c r="O262" s="191"/>
      <c r="P262" s="191"/>
      <c r="Q262" s="191"/>
      <c r="R262" s="191"/>
      <c r="S262" s="191"/>
      <c r="T262" s="191"/>
      <c r="U262" s="191"/>
      <c r="V262" s="191">
        <f t="shared" si="148"/>
        <v>0</v>
      </c>
      <c r="W262" s="191"/>
      <c r="X262" s="191">
        <v>3</v>
      </c>
      <c r="Y262" s="191"/>
      <c r="Z262" s="191"/>
      <c r="AA262" s="191"/>
      <c r="AB262" s="191"/>
      <c r="AC262" s="191"/>
      <c r="AD262" s="191"/>
      <c r="AE262" s="191"/>
      <c r="AF262" s="191">
        <f t="shared" si="150"/>
        <v>3</v>
      </c>
      <c r="AG262" s="191">
        <f t="shared" si="151"/>
        <v>3</v>
      </c>
      <c r="AH262" s="191">
        <f t="shared" si="152"/>
        <v>0</v>
      </c>
      <c r="AI262" s="191">
        <f t="shared" si="153"/>
        <v>0</v>
      </c>
      <c r="AJ262" s="191">
        <f t="shared" si="154"/>
        <v>0</v>
      </c>
      <c r="AK262" s="191">
        <f t="shared" si="155"/>
        <v>0</v>
      </c>
      <c r="AL262" s="191">
        <f t="shared" si="156"/>
        <v>0</v>
      </c>
      <c r="AM262" s="191">
        <f t="shared" si="157"/>
        <v>0</v>
      </c>
      <c r="AN262" s="191">
        <f t="shared" si="158"/>
        <v>0</v>
      </c>
      <c r="AO262" s="194">
        <f t="shared" si="159"/>
        <v>3</v>
      </c>
      <c r="AP262" s="165">
        <v>0</v>
      </c>
      <c r="AQ262" s="165">
        <f>AO262</f>
        <v>3</v>
      </c>
      <c r="AR262" s="140">
        <v>0</v>
      </c>
      <c r="AS262" s="140">
        <v>0</v>
      </c>
      <c r="AT262" s="140">
        <v>0</v>
      </c>
      <c r="AU262" s="164">
        <v>0</v>
      </c>
      <c r="AV262" s="178">
        <v>515069</v>
      </c>
      <c r="AW262" s="178">
        <v>172813</v>
      </c>
      <c r="AX262" s="200" t="s">
        <v>41</v>
      </c>
    </row>
    <row r="263" spans="1:50" ht="15" customHeight="1" x14ac:dyDescent="0.25">
      <c r="A263" s="191" t="s">
        <v>937</v>
      </c>
      <c r="B263" s="191" t="s">
        <v>38</v>
      </c>
      <c r="C263" s="191" t="s">
        <v>1234</v>
      </c>
      <c r="D263" s="157">
        <v>43592</v>
      </c>
      <c r="E263" s="157">
        <v>44688</v>
      </c>
      <c r="F263" s="170"/>
      <c r="G263" s="170"/>
      <c r="H263" s="161" t="s">
        <v>1130</v>
      </c>
      <c r="I263" s="115" t="s">
        <v>1203</v>
      </c>
      <c r="J263" s="115"/>
      <c r="K263" s="115" t="s">
        <v>1136</v>
      </c>
      <c r="L263" s="193" t="s">
        <v>938</v>
      </c>
      <c r="M263" s="191" t="s">
        <v>939</v>
      </c>
      <c r="N263" s="191"/>
      <c r="O263" s="191"/>
      <c r="P263" s="191"/>
      <c r="Q263" s="191"/>
      <c r="R263" s="191"/>
      <c r="S263" s="191"/>
      <c r="T263" s="191"/>
      <c r="U263" s="191"/>
      <c r="V263" s="191">
        <f t="shared" si="148"/>
        <v>0</v>
      </c>
      <c r="W263" s="191"/>
      <c r="X263" s="191"/>
      <c r="Y263" s="191">
        <v>1</v>
      </c>
      <c r="Z263" s="191"/>
      <c r="AA263" s="191"/>
      <c r="AB263" s="191"/>
      <c r="AC263" s="191"/>
      <c r="AD263" s="191"/>
      <c r="AE263" s="191"/>
      <c r="AF263" s="191">
        <f t="shared" si="150"/>
        <v>1</v>
      </c>
      <c r="AG263" s="191">
        <f t="shared" si="151"/>
        <v>0</v>
      </c>
      <c r="AH263" s="191">
        <f t="shared" si="152"/>
        <v>1</v>
      </c>
      <c r="AI263" s="191">
        <f t="shared" si="153"/>
        <v>0</v>
      </c>
      <c r="AJ263" s="191">
        <f t="shared" si="154"/>
        <v>0</v>
      </c>
      <c r="AK263" s="191">
        <f t="shared" si="155"/>
        <v>0</v>
      </c>
      <c r="AL263" s="191">
        <f t="shared" si="156"/>
        <v>0</v>
      </c>
      <c r="AM263" s="191">
        <f t="shared" si="157"/>
        <v>0</v>
      </c>
      <c r="AN263" s="191">
        <f t="shared" si="158"/>
        <v>0</v>
      </c>
      <c r="AO263" s="194">
        <f t="shared" si="159"/>
        <v>1</v>
      </c>
      <c r="AP263" s="165">
        <v>0</v>
      </c>
      <c r="AQ263" s="165">
        <v>0</v>
      </c>
      <c r="AR263" s="179">
        <f>$AO$263/4</f>
        <v>0.25</v>
      </c>
      <c r="AS263" s="179">
        <f t="shared" ref="AS263:AU263" si="163">$AO$263/4</f>
        <v>0.25</v>
      </c>
      <c r="AT263" s="179">
        <f t="shared" si="163"/>
        <v>0.25</v>
      </c>
      <c r="AU263" s="180">
        <f t="shared" si="163"/>
        <v>0.25</v>
      </c>
      <c r="AV263" s="178">
        <v>519091</v>
      </c>
      <c r="AW263" s="178">
        <v>176195</v>
      </c>
      <c r="AX263" s="200" t="s">
        <v>62</v>
      </c>
    </row>
    <row r="264" spans="1:50" ht="15" customHeight="1" x14ac:dyDescent="0.25">
      <c r="A264" s="191" t="s">
        <v>940</v>
      </c>
      <c r="B264" s="191" t="s">
        <v>20</v>
      </c>
      <c r="C264" s="191"/>
      <c r="D264" s="157">
        <v>43822</v>
      </c>
      <c r="E264" s="157">
        <v>44919</v>
      </c>
      <c r="F264" s="170"/>
      <c r="G264" s="170"/>
      <c r="H264" s="161" t="s">
        <v>1130</v>
      </c>
      <c r="I264" s="115" t="s">
        <v>1203</v>
      </c>
      <c r="J264" s="115"/>
      <c r="K264" s="191" t="s">
        <v>941</v>
      </c>
      <c r="L264" s="193" t="s">
        <v>942</v>
      </c>
      <c r="M264" s="191" t="s">
        <v>943</v>
      </c>
      <c r="N264" s="191"/>
      <c r="O264" s="191">
        <v>1</v>
      </c>
      <c r="P264" s="191"/>
      <c r="Q264" s="191"/>
      <c r="R264" s="191"/>
      <c r="S264" s="191"/>
      <c r="T264" s="191"/>
      <c r="U264" s="191"/>
      <c r="V264" s="191">
        <f t="shared" si="148"/>
        <v>1</v>
      </c>
      <c r="W264" s="191"/>
      <c r="X264" s="191"/>
      <c r="Y264" s="191"/>
      <c r="Z264" s="191"/>
      <c r="AA264" s="191">
        <v>1</v>
      </c>
      <c r="AB264" s="191"/>
      <c r="AC264" s="191"/>
      <c r="AD264" s="191"/>
      <c r="AE264" s="191"/>
      <c r="AF264" s="191">
        <f t="shared" si="150"/>
        <v>1</v>
      </c>
      <c r="AG264" s="191">
        <f t="shared" si="151"/>
        <v>0</v>
      </c>
      <c r="AH264" s="191">
        <f t="shared" si="152"/>
        <v>-1</v>
      </c>
      <c r="AI264" s="191">
        <f t="shared" si="153"/>
        <v>0</v>
      </c>
      <c r="AJ264" s="191">
        <f t="shared" si="154"/>
        <v>1</v>
      </c>
      <c r="AK264" s="191">
        <f t="shared" si="155"/>
        <v>0</v>
      </c>
      <c r="AL264" s="191">
        <f t="shared" si="156"/>
        <v>0</v>
      </c>
      <c r="AM264" s="191">
        <f t="shared" si="157"/>
        <v>0</v>
      </c>
      <c r="AN264" s="191">
        <f t="shared" si="158"/>
        <v>0</v>
      </c>
      <c r="AO264" s="194">
        <f t="shared" si="159"/>
        <v>0</v>
      </c>
      <c r="AP264" s="165">
        <v>0</v>
      </c>
      <c r="AQ264" s="165">
        <v>0</v>
      </c>
      <c r="AR264" s="140">
        <v>0</v>
      </c>
      <c r="AS264" s="140">
        <v>0</v>
      </c>
      <c r="AT264" s="140">
        <v>0</v>
      </c>
      <c r="AU264" s="164">
        <v>0</v>
      </c>
      <c r="AV264" s="178">
        <v>516412</v>
      </c>
      <c r="AW264" s="178">
        <v>171302</v>
      </c>
      <c r="AX264" s="200" t="s">
        <v>31</v>
      </c>
    </row>
    <row r="265" spans="1:50" ht="15" customHeight="1" x14ac:dyDescent="0.25">
      <c r="A265" s="191" t="s">
        <v>944</v>
      </c>
      <c r="B265" s="191" t="s">
        <v>58</v>
      </c>
      <c r="C265" s="191"/>
      <c r="D265" s="157">
        <v>43619</v>
      </c>
      <c r="E265" s="157">
        <v>44716</v>
      </c>
      <c r="F265" s="160">
        <v>43731</v>
      </c>
      <c r="G265" s="160">
        <v>43986</v>
      </c>
      <c r="H265" s="156" t="s">
        <v>1131</v>
      </c>
      <c r="I265" s="115" t="s">
        <v>1203</v>
      </c>
      <c r="J265" s="115"/>
      <c r="K265" s="191" t="s">
        <v>945</v>
      </c>
      <c r="L265" s="193" t="s">
        <v>946</v>
      </c>
      <c r="M265" s="191" t="s">
        <v>947</v>
      </c>
      <c r="N265" s="191"/>
      <c r="O265" s="191"/>
      <c r="P265" s="191"/>
      <c r="Q265" s="191"/>
      <c r="R265" s="191"/>
      <c r="S265" s="191"/>
      <c r="T265" s="191"/>
      <c r="U265" s="191"/>
      <c r="V265" s="191">
        <f t="shared" si="148"/>
        <v>0</v>
      </c>
      <c r="W265" s="191"/>
      <c r="X265" s="191">
        <v>1</v>
      </c>
      <c r="Y265" s="191"/>
      <c r="Z265" s="191"/>
      <c r="AA265" s="191"/>
      <c r="AB265" s="191"/>
      <c r="AC265" s="191"/>
      <c r="AD265" s="191"/>
      <c r="AE265" s="191"/>
      <c r="AF265" s="191">
        <f t="shared" si="150"/>
        <v>1</v>
      </c>
      <c r="AG265" s="191">
        <f t="shared" si="151"/>
        <v>1</v>
      </c>
      <c r="AH265" s="191">
        <f t="shared" si="152"/>
        <v>0</v>
      </c>
      <c r="AI265" s="191">
        <f t="shared" si="153"/>
        <v>0</v>
      </c>
      <c r="AJ265" s="191">
        <f t="shared" si="154"/>
        <v>0</v>
      </c>
      <c r="AK265" s="191">
        <f t="shared" si="155"/>
        <v>0</v>
      </c>
      <c r="AL265" s="191">
        <f t="shared" si="156"/>
        <v>0</v>
      </c>
      <c r="AM265" s="191">
        <f t="shared" si="157"/>
        <v>0</v>
      </c>
      <c r="AN265" s="191">
        <f t="shared" si="158"/>
        <v>0</v>
      </c>
      <c r="AO265" s="194">
        <f t="shared" si="159"/>
        <v>1</v>
      </c>
      <c r="AP265" s="165">
        <v>0</v>
      </c>
      <c r="AQ265" s="165">
        <f>AO265</f>
        <v>1</v>
      </c>
      <c r="AR265" s="140">
        <v>0</v>
      </c>
      <c r="AS265" s="140">
        <v>0</v>
      </c>
      <c r="AT265" s="140">
        <v>0</v>
      </c>
      <c r="AU265" s="164">
        <v>0</v>
      </c>
      <c r="AV265" s="178">
        <v>516556</v>
      </c>
      <c r="AW265" s="178">
        <v>175236</v>
      </c>
      <c r="AX265" s="200" t="s">
        <v>36</v>
      </c>
    </row>
    <row r="266" spans="1:50" ht="15" customHeight="1" x14ac:dyDescent="0.25">
      <c r="A266" s="191" t="s">
        <v>948</v>
      </c>
      <c r="B266" s="191" t="s">
        <v>38</v>
      </c>
      <c r="C266" s="191"/>
      <c r="D266" s="157">
        <v>43689</v>
      </c>
      <c r="E266" s="157">
        <v>44785</v>
      </c>
      <c r="F266" s="160">
        <v>43864</v>
      </c>
      <c r="G266" s="170"/>
      <c r="H266" s="156" t="s">
        <v>1131</v>
      </c>
      <c r="I266" s="115" t="s">
        <v>1203</v>
      </c>
      <c r="J266" s="115"/>
      <c r="K266" s="191" t="s">
        <v>949</v>
      </c>
      <c r="L266" s="193" t="s">
        <v>950</v>
      </c>
      <c r="M266" s="191" t="s">
        <v>599</v>
      </c>
      <c r="N266" s="191"/>
      <c r="O266" s="191"/>
      <c r="P266" s="191"/>
      <c r="Q266" s="191"/>
      <c r="R266" s="191"/>
      <c r="S266" s="191"/>
      <c r="T266" s="191"/>
      <c r="U266" s="191"/>
      <c r="V266" s="191">
        <f t="shared" si="148"/>
        <v>0</v>
      </c>
      <c r="W266" s="191"/>
      <c r="X266" s="191"/>
      <c r="Y266" s="191"/>
      <c r="Z266" s="191">
        <v>1</v>
      </c>
      <c r="AA266" s="191"/>
      <c r="AB266" s="191"/>
      <c r="AC266" s="191"/>
      <c r="AD266" s="191"/>
      <c r="AE266" s="191"/>
      <c r="AF266" s="191">
        <f t="shared" si="150"/>
        <v>1</v>
      </c>
      <c r="AG266" s="191">
        <f t="shared" si="151"/>
        <v>0</v>
      </c>
      <c r="AH266" s="191">
        <f t="shared" si="152"/>
        <v>0</v>
      </c>
      <c r="AI266" s="191">
        <f t="shared" si="153"/>
        <v>1</v>
      </c>
      <c r="AJ266" s="191">
        <f t="shared" si="154"/>
        <v>0</v>
      </c>
      <c r="AK266" s="191">
        <f t="shared" si="155"/>
        <v>0</v>
      </c>
      <c r="AL266" s="191">
        <f t="shared" si="156"/>
        <v>0</v>
      </c>
      <c r="AM266" s="191">
        <f t="shared" si="157"/>
        <v>0</v>
      </c>
      <c r="AN266" s="191">
        <f t="shared" si="158"/>
        <v>0</v>
      </c>
      <c r="AO266" s="194">
        <f t="shared" si="159"/>
        <v>1</v>
      </c>
      <c r="AP266" s="165">
        <v>0</v>
      </c>
      <c r="AQ266" s="165">
        <f>AO266</f>
        <v>1</v>
      </c>
      <c r="AR266" s="140">
        <v>0</v>
      </c>
      <c r="AS266" s="140">
        <v>0</v>
      </c>
      <c r="AT266" s="140">
        <v>0</v>
      </c>
      <c r="AU266" s="164">
        <v>0</v>
      </c>
      <c r="AV266" s="178">
        <v>518999</v>
      </c>
      <c r="AW266" s="178">
        <v>177227</v>
      </c>
      <c r="AX266" s="200" t="s">
        <v>62</v>
      </c>
    </row>
    <row r="267" spans="1:50" ht="15" customHeight="1" x14ac:dyDescent="0.25">
      <c r="A267" s="191" t="s">
        <v>951</v>
      </c>
      <c r="B267" s="191" t="s">
        <v>52</v>
      </c>
      <c r="C267" s="191"/>
      <c r="D267" s="157">
        <v>43847</v>
      </c>
      <c r="E267" s="157">
        <v>44962</v>
      </c>
      <c r="F267" s="170"/>
      <c r="G267" s="170"/>
      <c r="H267" s="161" t="s">
        <v>1130</v>
      </c>
      <c r="I267" s="115" t="s">
        <v>1203</v>
      </c>
      <c r="J267" s="115"/>
      <c r="K267" s="191" t="s">
        <v>952</v>
      </c>
      <c r="L267" s="193" t="s">
        <v>1146</v>
      </c>
      <c r="M267" s="191" t="s">
        <v>953</v>
      </c>
      <c r="N267" s="191"/>
      <c r="O267" s="191"/>
      <c r="P267" s="191"/>
      <c r="Q267" s="191"/>
      <c r="R267" s="191"/>
      <c r="S267" s="191"/>
      <c r="T267" s="191"/>
      <c r="U267" s="191"/>
      <c r="V267" s="191">
        <f t="shared" si="148"/>
        <v>0</v>
      </c>
      <c r="W267" s="191"/>
      <c r="X267" s="191"/>
      <c r="Y267" s="191">
        <v>2</v>
      </c>
      <c r="Z267" s="191"/>
      <c r="AA267" s="191"/>
      <c r="AB267" s="191"/>
      <c r="AC267" s="191"/>
      <c r="AD267" s="191"/>
      <c r="AE267" s="191">
        <v>0</v>
      </c>
      <c r="AF267" s="191">
        <f t="shared" si="150"/>
        <v>2</v>
      </c>
      <c r="AG267" s="191">
        <f t="shared" si="151"/>
        <v>0</v>
      </c>
      <c r="AH267" s="191">
        <f t="shared" si="152"/>
        <v>2</v>
      </c>
      <c r="AI267" s="191">
        <f t="shared" si="153"/>
        <v>0</v>
      </c>
      <c r="AJ267" s="191">
        <f t="shared" si="154"/>
        <v>0</v>
      </c>
      <c r="AK267" s="191">
        <f t="shared" si="155"/>
        <v>0</v>
      </c>
      <c r="AL267" s="191">
        <f t="shared" si="156"/>
        <v>0</v>
      </c>
      <c r="AM267" s="191">
        <f t="shared" si="157"/>
        <v>0</v>
      </c>
      <c r="AN267" s="191">
        <f t="shared" si="158"/>
        <v>0</v>
      </c>
      <c r="AO267" s="194">
        <f t="shared" si="159"/>
        <v>2</v>
      </c>
      <c r="AP267" s="165">
        <v>0</v>
      </c>
      <c r="AQ267" s="165">
        <v>0</v>
      </c>
      <c r="AR267" s="140">
        <f>$AO$267/4</f>
        <v>0.5</v>
      </c>
      <c r="AS267" s="140">
        <f t="shared" ref="AS267:AU267" si="164">$AO$267/4</f>
        <v>0.5</v>
      </c>
      <c r="AT267" s="140">
        <f t="shared" si="164"/>
        <v>0.5</v>
      </c>
      <c r="AU267" s="164">
        <f t="shared" si="164"/>
        <v>0.5</v>
      </c>
      <c r="AV267" s="178">
        <v>517543</v>
      </c>
      <c r="AW267" s="178">
        <v>169767</v>
      </c>
      <c r="AX267" s="200" t="s">
        <v>32</v>
      </c>
    </row>
    <row r="268" spans="1:50" ht="15" customHeight="1" x14ac:dyDescent="0.25">
      <c r="A268" s="191" t="s">
        <v>954</v>
      </c>
      <c r="B268" s="191" t="s">
        <v>38</v>
      </c>
      <c r="C268" s="191"/>
      <c r="D268" s="157">
        <v>43690</v>
      </c>
      <c r="E268" s="157">
        <v>44786</v>
      </c>
      <c r="F268" s="160">
        <v>43858</v>
      </c>
      <c r="G268" s="170"/>
      <c r="H268" s="156" t="s">
        <v>1131</v>
      </c>
      <c r="I268" s="115" t="s">
        <v>1203</v>
      </c>
      <c r="J268" s="115"/>
      <c r="K268" s="191" t="s">
        <v>955</v>
      </c>
      <c r="L268" s="193" t="s">
        <v>956</v>
      </c>
      <c r="M268" s="191" t="s">
        <v>957</v>
      </c>
      <c r="N268" s="191"/>
      <c r="O268" s="191"/>
      <c r="P268" s="191"/>
      <c r="Q268" s="191"/>
      <c r="R268" s="191"/>
      <c r="S268" s="191"/>
      <c r="T268" s="191"/>
      <c r="U268" s="191"/>
      <c r="V268" s="191">
        <f t="shared" si="148"/>
        <v>0</v>
      </c>
      <c r="W268" s="191"/>
      <c r="X268" s="191">
        <v>1</v>
      </c>
      <c r="Y268" s="191"/>
      <c r="Z268" s="191"/>
      <c r="AA268" s="191"/>
      <c r="AB268" s="191"/>
      <c r="AC268" s="191"/>
      <c r="AD268" s="191"/>
      <c r="AE268" s="191"/>
      <c r="AF268" s="191">
        <f t="shared" si="150"/>
        <v>1</v>
      </c>
      <c r="AG268" s="191">
        <f t="shared" si="151"/>
        <v>1</v>
      </c>
      <c r="AH268" s="191">
        <f t="shared" si="152"/>
        <v>0</v>
      </c>
      <c r="AI268" s="191">
        <f t="shared" si="153"/>
        <v>0</v>
      </c>
      <c r="AJ268" s="191">
        <f t="shared" si="154"/>
        <v>0</v>
      </c>
      <c r="AK268" s="191">
        <f t="shared" si="155"/>
        <v>0</v>
      </c>
      <c r="AL268" s="191">
        <f t="shared" si="156"/>
        <v>0</v>
      </c>
      <c r="AM268" s="191">
        <f t="shared" si="157"/>
        <v>0</v>
      </c>
      <c r="AN268" s="191">
        <f t="shared" si="158"/>
        <v>0</v>
      </c>
      <c r="AO268" s="194">
        <f t="shared" si="159"/>
        <v>1</v>
      </c>
      <c r="AP268" s="165">
        <v>0</v>
      </c>
      <c r="AQ268" s="165">
        <f>AO268</f>
        <v>1</v>
      </c>
      <c r="AR268" s="140">
        <v>0</v>
      </c>
      <c r="AS268" s="140">
        <v>0</v>
      </c>
      <c r="AT268" s="140">
        <v>0</v>
      </c>
      <c r="AU268" s="164">
        <v>0</v>
      </c>
      <c r="AV268" s="178">
        <v>517726</v>
      </c>
      <c r="AW268" s="178">
        <v>174837</v>
      </c>
      <c r="AX268" s="200" t="s">
        <v>73</v>
      </c>
    </row>
    <row r="269" spans="1:50" ht="15" customHeight="1" x14ac:dyDescent="0.25">
      <c r="A269" s="191" t="s">
        <v>958</v>
      </c>
      <c r="B269" s="191" t="s">
        <v>20</v>
      </c>
      <c r="C269" s="191"/>
      <c r="D269" s="157">
        <v>43754</v>
      </c>
      <c r="E269" s="157">
        <v>44110</v>
      </c>
      <c r="F269" s="160">
        <v>43670</v>
      </c>
      <c r="G269" s="170"/>
      <c r="H269" s="156" t="s">
        <v>1131</v>
      </c>
      <c r="I269" s="115" t="s">
        <v>1203</v>
      </c>
      <c r="J269" s="115"/>
      <c r="K269" s="191" t="s">
        <v>959</v>
      </c>
      <c r="L269" s="193" t="s">
        <v>960</v>
      </c>
      <c r="M269" s="191" t="s">
        <v>961</v>
      </c>
      <c r="N269" s="191"/>
      <c r="O269" s="191">
        <v>2</v>
      </c>
      <c r="P269" s="191">
        <v>1</v>
      </c>
      <c r="Q269" s="191"/>
      <c r="R269" s="191"/>
      <c r="S269" s="191"/>
      <c r="T269" s="191"/>
      <c r="U269" s="191"/>
      <c r="V269" s="191">
        <f t="shared" si="148"/>
        <v>3</v>
      </c>
      <c r="W269" s="191"/>
      <c r="X269" s="191"/>
      <c r="Y269" s="191"/>
      <c r="Z269" s="191"/>
      <c r="AA269" s="191">
        <v>3</v>
      </c>
      <c r="AB269" s="191"/>
      <c r="AC269" s="191"/>
      <c r="AD269" s="191"/>
      <c r="AE269" s="191">
        <v>0</v>
      </c>
      <c r="AF269" s="191">
        <f t="shared" si="150"/>
        <v>3</v>
      </c>
      <c r="AG269" s="191">
        <f t="shared" si="151"/>
        <v>0</v>
      </c>
      <c r="AH269" s="191">
        <f t="shared" si="152"/>
        <v>-2</v>
      </c>
      <c r="AI269" s="191">
        <f t="shared" si="153"/>
        <v>-1</v>
      </c>
      <c r="AJ269" s="191">
        <f t="shared" si="154"/>
        <v>3</v>
      </c>
      <c r="AK269" s="191">
        <f t="shared" si="155"/>
        <v>0</v>
      </c>
      <c r="AL269" s="191">
        <f t="shared" si="156"/>
        <v>0</v>
      </c>
      <c r="AM269" s="191">
        <f t="shared" si="157"/>
        <v>0</v>
      </c>
      <c r="AN269" s="191">
        <f t="shared" si="158"/>
        <v>0</v>
      </c>
      <c r="AO269" s="194">
        <f t="shared" si="159"/>
        <v>0</v>
      </c>
      <c r="AP269" s="165">
        <v>0</v>
      </c>
      <c r="AQ269" s="165">
        <f>AO269</f>
        <v>0</v>
      </c>
      <c r="AR269" s="140">
        <v>0</v>
      </c>
      <c r="AS269" s="140">
        <v>0</v>
      </c>
      <c r="AT269" s="140">
        <v>0</v>
      </c>
      <c r="AU269" s="164">
        <v>0</v>
      </c>
      <c r="AV269" s="178">
        <v>518209</v>
      </c>
      <c r="AW269" s="178">
        <v>174625</v>
      </c>
      <c r="AX269" s="200" t="s">
        <v>73</v>
      </c>
    </row>
    <row r="270" spans="1:50" ht="15" customHeight="1" x14ac:dyDescent="0.25">
      <c r="A270" s="191" t="s">
        <v>962</v>
      </c>
      <c r="B270" s="191" t="s">
        <v>46</v>
      </c>
      <c r="C270" s="191"/>
      <c r="D270" s="157">
        <v>43679</v>
      </c>
      <c r="E270" s="157">
        <v>44775</v>
      </c>
      <c r="F270" s="160">
        <v>43872</v>
      </c>
      <c r="G270" s="170"/>
      <c r="H270" s="156" t="s">
        <v>1131</v>
      </c>
      <c r="I270" s="115" t="s">
        <v>1203</v>
      </c>
      <c r="J270" s="115"/>
      <c r="K270" s="191" t="s">
        <v>963</v>
      </c>
      <c r="L270" s="193" t="s">
        <v>964</v>
      </c>
      <c r="M270" s="191" t="s">
        <v>436</v>
      </c>
      <c r="N270" s="191"/>
      <c r="O270" s="191"/>
      <c r="P270" s="191"/>
      <c r="Q270" s="191"/>
      <c r="R270" s="191"/>
      <c r="S270" s="191"/>
      <c r="T270" s="191"/>
      <c r="U270" s="191">
        <v>1</v>
      </c>
      <c r="V270" s="191">
        <f t="shared" si="148"/>
        <v>1</v>
      </c>
      <c r="W270" s="191"/>
      <c r="X270" s="191">
        <v>4</v>
      </c>
      <c r="Y270" s="191">
        <v>3</v>
      </c>
      <c r="Z270" s="191"/>
      <c r="AA270" s="191"/>
      <c r="AB270" s="191"/>
      <c r="AC270" s="191"/>
      <c r="AD270" s="191"/>
      <c r="AE270" s="191"/>
      <c r="AF270" s="191">
        <f t="shared" si="150"/>
        <v>7</v>
      </c>
      <c r="AG270" s="191">
        <f t="shared" si="151"/>
        <v>4</v>
      </c>
      <c r="AH270" s="191">
        <f t="shared" si="152"/>
        <v>3</v>
      </c>
      <c r="AI270" s="191">
        <f t="shared" si="153"/>
        <v>0</v>
      </c>
      <c r="AJ270" s="191">
        <f t="shared" si="154"/>
        <v>0</v>
      </c>
      <c r="AK270" s="191">
        <f t="shared" si="155"/>
        <v>0</v>
      </c>
      <c r="AL270" s="191">
        <f t="shared" si="156"/>
        <v>0</v>
      </c>
      <c r="AM270" s="191">
        <f t="shared" si="157"/>
        <v>0</v>
      </c>
      <c r="AN270" s="191">
        <f t="shared" si="158"/>
        <v>-1</v>
      </c>
      <c r="AO270" s="194">
        <f t="shared" si="159"/>
        <v>6</v>
      </c>
      <c r="AP270" s="165">
        <v>0</v>
      </c>
      <c r="AQ270" s="165">
        <f>AO270</f>
        <v>6</v>
      </c>
      <c r="AR270" s="140">
        <v>0</v>
      </c>
      <c r="AS270" s="140">
        <v>0</v>
      </c>
      <c r="AT270" s="140">
        <v>0</v>
      </c>
      <c r="AU270" s="164">
        <v>0</v>
      </c>
      <c r="AV270" s="178">
        <v>517453</v>
      </c>
      <c r="AW270" s="178">
        <v>169423</v>
      </c>
      <c r="AX270" s="200" t="s">
        <v>32</v>
      </c>
    </row>
    <row r="271" spans="1:50" ht="15" customHeight="1" x14ac:dyDescent="0.25">
      <c r="A271" s="191" t="s">
        <v>965</v>
      </c>
      <c r="B271" s="191" t="s">
        <v>52</v>
      </c>
      <c r="C271" s="191"/>
      <c r="D271" s="157">
        <v>43725</v>
      </c>
      <c r="E271" s="157">
        <v>44821</v>
      </c>
      <c r="F271" s="170"/>
      <c r="G271" s="170"/>
      <c r="H271" s="161" t="s">
        <v>1130</v>
      </c>
      <c r="I271" s="115" t="s">
        <v>1203</v>
      </c>
      <c r="J271" s="115"/>
      <c r="K271" s="191" t="s">
        <v>966</v>
      </c>
      <c r="L271" s="193" t="s">
        <v>967</v>
      </c>
      <c r="M271" s="191" t="s">
        <v>968</v>
      </c>
      <c r="N271" s="191"/>
      <c r="O271" s="191"/>
      <c r="P271" s="191">
        <v>1</v>
      </c>
      <c r="Q271" s="191"/>
      <c r="R271" s="191"/>
      <c r="S271" s="191"/>
      <c r="T271" s="191"/>
      <c r="U271" s="191"/>
      <c r="V271" s="191">
        <f t="shared" si="148"/>
        <v>1</v>
      </c>
      <c r="W271" s="191"/>
      <c r="X271" s="191"/>
      <c r="Y271" s="191"/>
      <c r="Z271" s="191"/>
      <c r="AA271" s="191">
        <v>2</v>
      </c>
      <c r="AB271" s="191"/>
      <c r="AC271" s="191"/>
      <c r="AD271" s="191"/>
      <c r="AE271" s="191"/>
      <c r="AF271" s="191">
        <f t="shared" si="150"/>
        <v>2</v>
      </c>
      <c r="AG271" s="191">
        <f t="shared" si="151"/>
        <v>0</v>
      </c>
      <c r="AH271" s="191">
        <f t="shared" si="152"/>
        <v>0</v>
      </c>
      <c r="AI271" s="191">
        <f t="shared" si="153"/>
        <v>-1</v>
      </c>
      <c r="AJ271" s="191">
        <f t="shared" si="154"/>
        <v>2</v>
      </c>
      <c r="AK271" s="191">
        <f t="shared" si="155"/>
        <v>0</v>
      </c>
      <c r="AL271" s="191">
        <f t="shared" si="156"/>
        <v>0</v>
      </c>
      <c r="AM271" s="191">
        <f t="shared" si="157"/>
        <v>0</v>
      </c>
      <c r="AN271" s="191">
        <f t="shared" si="158"/>
        <v>0</v>
      </c>
      <c r="AO271" s="194">
        <f t="shared" si="159"/>
        <v>1</v>
      </c>
      <c r="AP271" s="165">
        <v>0</v>
      </c>
      <c r="AQ271" s="165">
        <v>0</v>
      </c>
      <c r="AR271" s="179">
        <f>$AO$271/4</f>
        <v>0.25</v>
      </c>
      <c r="AS271" s="179">
        <f t="shared" ref="AS271:AU271" si="165">$AO$271/4</f>
        <v>0.25</v>
      </c>
      <c r="AT271" s="179">
        <f t="shared" si="165"/>
        <v>0.25</v>
      </c>
      <c r="AU271" s="180">
        <f t="shared" si="165"/>
        <v>0.25</v>
      </c>
      <c r="AV271" s="178">
        <v>513857</v>
      </c>
      <c r="AW271" s="178">
        <v>171464</v>
      </c>
      <c r="AX271" s="200" t="s">
        <v>87</v>
      </c>
    </row>
    <row r="272" spans="1:50" ht="15" customHeight="1" x14ac:dyDescent="0.25">
      <c r="A272" s="191" t="s">
        <v>969</v>
      </c>
      <c r="B272" s="191" t="s">
        <v>38</v>
      </c>
      <c r="C272" s="191" t="s">
        <v>1234</v>
      </c>
      <c r="D272" s="157">
        <v>43621</v>
      </c>
      <c r="E272" s="157">
        <v>44717</v>
      </c>
      <c r="F272" s="170"/>
      <c r="G272" s="170"/>
      <c r="H272" s="161" t="s">
        <v>1130</v>
      </c>
      <c r="I272" s="115" t="s">
        <v>1203</v>
      </c>
      <c r="J272" s="115"/>
      <c r="K272" s="191" t="s">
        <v>1134</v>
      </c>
      <c r="L272" s="193" t="s">
        <v>970</v>
      </c>
      <c r="M272" s="191"/>
      <c r="N272" s="191"/>
      <c r="O272" s="191"/>
      <c r="P272" s="191"/>
      <c r="Q272" s="191"/>
      <c r="R272" s="191"/>
      <c r="S272" s="191"/>
      <c r="T272" s="191"/>
      <c r="U272" s="191"/>
      <c r="V272" s="191">
        <f t="shared" si="148"/>
        <v>0</v>
      </c>
      <c r="W272" s="191"/>
      <c r="X272" s="191"/>
      <c r="Y272" s="191">
        <v>1</v>
      </c>
      <c r="Z272" s="191"/>
      <c r="AA272" s="191"/>
      <c r="AB272" s="191"/>
      <c r="AC272" s="191"/>
      <c r="AD272" s="191"/>
      <c r="AE272" s="191"/>
      <c r="AF272" s="191">
        <f t="shared" si="150"/>
        <v>1</v>
      </c>
      <c r="AG272" s="191">
        <f t="shared" si="151"/>
        <v>0</v>
      </c>
      <c r="AH272" s="191">
        <f t="shared" si="152"/>
        <v>1</v>
      </c>
      <c r="AI272" s="191">
        <f t="shared" si="153"/>
        <v>0</v>
      </c>
      <c r="AJ272" s="191">
        <f t="shared" si="154"/>
        <v>0</v>
      </c>
      <c r="AK272" s="191">
        <f t="shared" si="155"/>
        <v>0</v>
      </c>
      <c r="AL272" s="191">
        <f t="shared" si="156"/>
        <v>0</v>
      </c>
      <c r="AM272" s="191">
        <f t="shared" si="157"/>
        <v>0</v>
      </c>
      <c r="AN272" s="191">
        <f t="shared" si="158"/>
        <v>0</v>
      </c>
      <c r="AO272" s="194">
        <f t="shared" si="159"/>
        <v>1</v>
      </c>
      <c r="AP272" s="165">
        <v>0</v>
      </c>
      <c r="AQ272" s="165">
        <v>0</v>
      </c>
      <c r="AR272" s="179">
        <f>$AO$272/4</f>
        <v>0.25</v>
      </c>
      <c r="AS272" s="179">
        <f t="shared" ref="AS272:AU272" si="166">$AO$272/4</f>
        <v>0.25</v>
      </c>
      <c r="AT272" s="179">
        <f t="shared" si="166"/>
        <v>0.25</v>
      </c>
      <c r="AU272" s="180">
        <f t="shared" si="166"/>
        <v>0.25</v>
      </c>
      <c r="AV272" s="178">
        <v>520517</v>
      </c>
      <c r="AW272" s="178">
        <v>175507</v>
      </c>
      <c r="AX272" s="200" t="s">
        <v>53</v>
      </c>
    </row>
    <row r="273" spans="1:50" ht="15" customHeight="1" x14ac:dyDescent="0.25">
      <c r="A273" s="191" t="s">
        <v>971</v>
      </c>
      <c r="B273" s="191" t="s">
        <v>20</v>
      </c>
      <c r="C273" s="191"/>
      <c r="D273" s="157">
        <v>43700</v>
      </c>
      <c r="E273" s="157">
        <v>44800</v>
      </c>
      <c r="F273" s="170"/>
      <c r="G273" s="170"/>
      <c r="H273" s="161" t="s">
        <v>1130</v>
      </c>
      <c r="I273" s="115" t="s">
        <v>1203</v>
      </c>
      <c r="J273" s="115"/>
      <c r="K273" s="191" t="s">
        <v>972</v>
      </c>
      <c r="L273" s="193" t="s">
        <v>973</v>
      </c>
      <c r="M273" s="191" t="s">
        <v>974</v>
      </c>
      <c r="N273" s="191"/>
      <c r="O273" s="191"/>
      <c r="P273" s="191">
        <v>1</v>
      </c>
      <c r="Q273" s="191"/>
      <c r="R273" s="191"/>
      <c r="S273" s="191"/>
      <c r="T273" s="191"/>
      <c r="U273" s="191"/>
      <c r="V273" s="191">
        <f t="shared" si="148"/>
        <v>1</v>
      </c>
      <c r="W273" s="191"/>
      <c r="X273" s="191"/>
      <c r="Y273" s="191"/>
      <c r="Z273" s="191"/>
      <c r="AA273" s="191"/>
      <c r="AB273" s="191"/>
      <c r="AC273" s="191"/>
      <c r="AD273" s="191"/>
      <c r="AE273" s="191"/>
      <c r="AF273" s="191">
        <f t="shared" si="150"/>
        <v>0</v>
      </c>
      <c r="AG273" s="191">
        <f t="shared" si="151"/>
        <v>0</v>
      </c>
      <c r="AH273" s="191">
        <f t="shared" si="152"/>
        <v>0</v>
      </c>
      <c r="AI273" s="191">
        <f t="shared" si="153"/>
        <v>-1</v>
      </c>
      <c r="AJ273" s="191">
        <f t="shared" si="154"/>
        <v>0</v>
      </c>
      <c r="AK273" s="191">
        <f t="shared" si="155"/>
        <v>0</v>
      </c>
      <c r="AL273" s="191">
        <f t="shared" si="156"/>
        <v>0</v>
      </c>
      <c r="AM273" s="191">
        <f t="shared" si="157"/>
        <v>0</v>
      </c>
      <c r="AN273" s="191">
        <f t="shared" si="158"/>
        <v>0</v>
      </c>
      <c r="AO273" s="194">
        <f t="shared" si="159"/>
        <v>-1</v>
      </c>
      <c r="AP273" s="165">
        <v>0</v>
      </c>
      <c r="AQ273" s="165">
        <v>0</v>
      </c>
      <c r="AR273" s="179">
        <f>$AO$273/4</f>
        <v>-0.25</v>
      </c>
      <c r="AS273" s="179">
        <f t="shared" ref="AS273:AU273" si="167">$AO$273/4</f>
        <v>-0.25</v>
      </c>
      <c r="AT273" s="179">
        <f t="shared" si="167"/>
        <v>-0.25</v>
      </c>
      <c r="AU273" s="180">
        <f t="shared" si="167"/>
        <v>-0.25</v>
      </c>
      <c r="AV273" s="178">
        <v>520394</v>
      </c>
      <c r="AW273" s="178">
        <v>175127</v>
      </c>
      <c r="AX273" s="200" t="s">
        <v>53</v>
      </c>
    </row>
    <row r="274" spans="1:50" ht="15" customHeight="1" x14ac:dyDescent="0.25">
      <c r="A274" s="191" t="s">
        <v>975</v>
      </c>
      <c r="B274" s="191" t="s">
        <v>38</v>
      </c>
      <c r="C274" s="191"/>
      <c r="D274" s="157">
        <v>43748</v>
      </c>
      <c r="E274" s="157">
        <v>44844</v>
      </c>
      <c r="F274" s="160">
        <v>43739</v>
      </c>
      <c r="G274" s="160">
        <v>43861</v>
      </c>
      <c r="H274" s="156" t="s">
        <v>1129</v>
      </c>
      <c r="I274" s="115" t="s">
        <v>1203</v>
      </c>
      <c r="J274" s="115"/>
      <c r="K274" s="191" t="s">
        <v>976</v>
      </c>
      <c r="L274" s="193" t="s">
        <v>977</v>
      </c>
      <c r="M274" s="191" t="s">
        <v>226</v>
      </c>
      <c r="N274" s="191"/>
      <c r="O274" s="191"/>
      <c r="P274" s="191"/>
      <c r="Q274" s="191"/>
      <c r="R274" s="191"/>
      <c r="S274" s="191"/>
      <c r="T274" s="191"/>
      <c r="U274" s="191"/>
      <c r="V274" s="191">
        <f t="shared" si="148"/>
        <v>0</v>
      </c>
      <c r="W274" s="191"/>
      <c r="X274" s="191">
        <v>1</v>
      </c>
      <c r="Y274" s="191"/>
      <c r="Z274" s="191"/>
      <c r="AA274" s="191"/>
      <c r="AB274" s="191"/>
      <c r="AC274" s="191"/>
      <c r="AD274" s="191"/>
      <c r="AE274" s="191"/>
      <c r="AF274" s="191">
        <f t="shared" si="150"/>
        <v>1</v>
      </c>
      <c r="AG274" s="191">
        <f t="shared" si="151"/>
        <v>1</v>
      </c>
      <c r="AH274" s="191">
        <f t="shared" si="152"/>
        <v>0</v>
      </c>
      <c r="AI274" s="191">
        <f t="shared" si="153"/>
        <v>0</v>
      </c>
      <c r="AJ274" s="191">
        <f t="shared" si="154"/>
        <v>0</v>
      </c>
      <c r="AK274" s="191">
        <f t="shared" si="155"/>
        <v>0</v>
      </c>
      <c r="AL274" s="191">
        <f t="shared" si="156"/>
        <v>0</v>
      </c>
      <c r="AM274" s="191">
        <f t="shared" si="157"/>
        <v>0</v>
      </c>
      <c r="AN274" s="191">
        <f t="shared" si="158"/>
        <v>0</v>
      </c>
      <c r="AO274" s="194">
        <f t="shared" si="159"/>
        <v>1</v>
      </c>
      <c r="AP274" s="165">
        <f>AO274</f>
        <v>1</v>
      </c>
      <c r="AQ274" s="165">
        <v>0</v>
      </c>
      <c r="AR274" s="140">
        <v>0</v>
      </c>
      <c r="AS274" s="140">
        <v>0</v>
      </c>
      <c r="AT274" s="140">
        <v>0</v>
      </c>
      <c r="AU274" s="164">
        <v>0</v>
      </c>
      <c r="AV274" s="178">
        <v>516817</v>
      </c>
      <c r="AW274" s="178">
        <v>174222</v>
      </c>
      <c r="AX274" s="200" t="s">
        <v>36</v>
      </c>
    </row>
    <row r="275" spans="1:50" ht="15" customHeight="1" x14ac:dyDescent="0.25">
      <c r="A275" s="191" t="s">
        <v>978</v>
      </c>
      <c r="B275" s="191" t="s">
        <v>58</v>
      </c>
      <c r="C275" s="191"/>
      <c r="D275" s="157">
        <v>43910</v>
      </c>
      <c r="E275" s="157">
        <v>45005</v>
      </c>
      <c r="F275" s="170"/>
      <c r="G275" s="170"/>
      <c r="H275" s="194" t="s">
        <v>1130</v>
      </c>
      <c r="I275" s="115" t="s">
        <v>1203</v>
      </c>
      <c r="J275" s="115"/>
      <c r="K275" s="191" t="s">
        <v>979</v>
      </c>
      <c r="L275" s="193" t="s">
        <v>980</v>
      </c>
      <c r="M275" s="191" t="s">
        <v>981</v>
      </c>
      <c r="N275" s="191"/>
      <c r="O275" s="191"/>
      <c r="P275" s="191">
        <v>1</v>
      </c>
      <c r="Q275" s="191"/>
      <c r="R275" s="191"/>
      <c r="S275" s="191"/>
      <c r="T275" s="191"/>
      <c r="U275" s="191"/>
      <c r="V275" s="191">
        <f t="shared" si="148"/>
        <v>1</v>
      </c>
      <c r="W275" s="191"/>
      <c r="X275" s="191"/>
      <c r="Y275" s="191">
        <v>2</v>
      </c>
      <c r="Z275" s="191"/>
      <c r="AA275" s="191"/>
      <c r="AB275" s="191"/>
      <c r="AC275" s="191"/>
      <c r="AD275" s="191"/>
      <c r="AE275" s="191"/>
      <c r="AF275" s="191">
        <f t="shared" si="150"/>
        <v>2</v>
      </c>
      <c r="AG275" s="191">
        <f t="shared" si="151"/>
        <v>0</v>
      </c>
      <c r="AH275" s="191">
        <f t="shared" si="152"/>
        <v>2</v>
      </c>
      <c r="AI275" s="191">
        <f t="shared" si="153"/>
        <v>-1</v>
      </c>
      <c r="AJ275" s="191">
        <f t="shared" si="154"/>
        <v>0</v>
      </c>
      <c r="AK275" s="191">
        <f t="shared" si="155"/>
        <v>0</v>
      </c>
      <c r="AL275" s="191">
        <f t="shared" si="156"/>
        <v>0</v>
      </c>
      <c r="AM275" s="191">
        <f t="shared" si="157"/>
        <v>0</v>
      </c>
      <c r="AN275" s="191">
        <f t="shared" si="158"/>
        <v>0</v>
      </c>
      <c r="AO275" s="194">
        <f t="shared" si="159"/>
        <v>1</v>
      </c>
      <c r="AP275" s="165">
        <v>0</v>
      </c>
      <c r="AQ275" s="165">
        <v>0</v>
      </c>
      <c r="AR275" s="179">
        <f>$AO$275/4</f>
        <v>0.25</v>
      </c>
      <c r="AS275" s="179">
        <f t="shared" ref="AS275:AU275" si="168">$AO$275/4</f>
        <v>0.25</v>
      </c>
      <c r="AT275" s="179">
        <f t="shared" si="168"/>
        <v>0.25</v>
      </c>
      <c r="AU275" s="180">
        <f t="shared" si="168"/>
        <v>0.25</v>
      </c>
      <c r="AV275" s="178">
        <v>517949</v>
      </c>
      <c r="AW275" s="178">
        <v>174506</v>
      </c>
      <c r="AX275" s="200" t="s">
        <v>73</v>
      </c>
    </row>
    <row r="276" spans="1:50" ht="15" customHeight="1" x14ac:dyDescent="0.25">
      <c r="A276" s="191" t="s">
        <v>982</v>
      </c>
      <c r="B276" s="191" t="s">
        <v>46</v>
      </c>
      <c r="C276" s="191"/>
      <c r="D276" s="157">
        <v>43627</v>
      </c>
      <c r="E276" s="157">
        <v>43627</v>
      </c>
      <c r="F276" s="157">
        <v>43627</v>
      </c>
      <c r="G276" s="157">
        <v>43627</v>
      </c>
      <c r="H276" s="156" t="s">
        <v>1129</v>
      </c>
      <c r="I276" s="115" t="s">
        <v>1203</v>
      </c>
      <c r="J276" s="115"/>
      <c r="K276" s="191" t="s">
        <v>983</v>
      </c>
      <c r="L276" s="193" t="s">
        <v>984</v>
      </c>
      <c r="M276" s="191" t="s">
        <v>985</v>
      </c>
      <c r="N276" s="191"/>
      <c r="O276" s="191"/>
      <c r="P276" s="191"/>
      <c r="Q276" s="191"/>
      <c r="R276" s="191"/>
      <c r="S276" s="191"/>
      <c r="T276" s="191">
        <v>1</v>
      </c>
      <c r="U276" s="191"/>
      <c r="V276" s="191">
        <f t="shared" si="148"/>
        <v>1</v>
      </c>
      <c r="W276" s="191"/>
      <c r="X276" s="191"/>
      <c r="Y276" s="191"/>
      <c r="Z276" s="191">
        <v>1</v>
      </c>
      <c r="AA276" s="191">
        <v>1</v>
      </c>
      <c r="AB276" s="191"/>
      <c r="AC276" s="191"/>
      <c r="AD276" s="191"/>
      <c r="AE276" s="191"/>
      <c r="AF276" s="191">
        <f t="shared" si="150"/>
        <v>2</v>
      </c>
      <c r="AG276" s="191">
        <f t="shared" si="151"/>
        <v>0</v>
      </c>
      <c r="AH276" s="191">
        <f t="shared" si="152"/>
        <v>0</v>
      </c>
      <c r="AI276" s="191">
        <f t="shared" si="153"/>
        <v>1</v>
      </c>
      <c r="AJ276" s="191">
        <f t="shared" si="154"/>
        <v>1</v>
      </c>
      <c r="AK276" s="191">
        <f t="shared" si="155"/>
        <v>0</v>
      </c>
      <c r="AL276" s="191">
        <f t="shared" si="156"/>
        <v>0</v>
      </c>
      <c r="AM276" s="191">
        <f t="shared" si="157"/>
        <v>-1</v>
      </c>
      <c r="AN276" s="191">
        <f t="shared" si="158"/>
        <v>0</v>
      </c>
      <c r="AO276" s="194">
        <f t="shared" si="159"/>
        <v>1</v>
      </c>
      <c r="AP276" s="165">
        <f>AO276</f>
        <v>1</v>
      </c>
      <c r="AQ276" s="165">
        <v>0</v>
      </c>
      <c r="AR276" s="140">
        <v>0</v>
      </c>
      <c r="AS276" s="140">
        <v>0</v>
      </c>
      <c r="AT276" s="140">
        <v>0</v>
      </c>
      <c r="AU276" s="164">
        <v>0</v>
      </c>
      <c r="AV276" s="178">
        <v>516873</v>
      </c>
      <c r="AW276" s="178">
        <v>173350</v>
      </c>
      <c r="AX276" s="200" t="s">
        <v>94</v>
      </c>
    </row>
    <row r="277" spans="1:50" ht="15" customHeight="1" x14ac:dyDescent="0.25">
      <c r="A277" s="191" t="s">
        <v>986</v>
      </c>
      <c r="B277" s="191" t="s">
        <v>20</v>
      </c>
      <c r="C277" s="191"/>
      <c r="D277" s="157">
        <v>43810</v>
      </c>
      <c r="E277" s="157">
        <v>44906</v>
      </c>
      <c r="F277" s="170"/>
      <c r="G277" s="170"/>
      <c r="H277" s="194" t="s">
        <v>1130</v>
      </c>
      <c r="I277" s="115" t="s">
        <v>1203</v>
      </c>
      <c r="J277" s="115"/>
      <c r="K277" s="191" t="s">
        <v>987</v>
      </c>
      <c r="L277" s="193" t="s">
        <v>988</v>
      </c>
      <c r="M277" s="191" t="s">
        <v>989</v>
      </c>
      <c r="N277" s="191"/>
      <c r="O277" s="191">
        <v>1</v>
      </c>
      <c r="P277" s="191"/>
      <c r="Q277" s="191"/>
      <c r="R277" s="191"/>
      <c r="S277" s="191"/>
      <c r="T277" s="191"/>
      <c r="U277" s="191"/>
      <c r="V277" s="191">
        <f t="shared" si="148"/>
        <v>1</v>
      </c>
      <c r="W277" s="191"/>
      <c r="X277" s="191"/>
      <c r="Y277" s="191"/>
      <c r="Z277" s="191">
        <v>1</v>
      </c>
      <c r="AA277" s="191"/>
      <c r="AB277" s="191"/>
      <c r="AC277" s="191"/>
      <c r="AD277" s="191"/>
      <c r="AE277" s="191"/>
      <c r="AF277" s="191">
        <f t="shared" si="150"/>
        <v>1</v>
      </c>
      <c r="AG277" s="191">
        <f t="shared" si="151"/>
        <v>0</v>
      </c>
      <c r="AH277" s="191">
        <f t="shared" si="152"/>
        <v>-1</v>
      </c>
      <c r="AI277" s="191">
        <f t="shared" si="153"/>
        <v>1</v>
      </c>
      <c r="AJ277" s="191">
        <f t="shared" si="154"/>
        <v>0</v>
      </c>
      <c r="AK277" s="191">
        <f t="shared" si="155"/>
        <v>0</v>
      </c>
      <c r="AL277" s="191">
        <f t="shared" si="156"/>
        <v>0</v>
      </c>
      <c r="AM277" s="191">
        <f t="shared" si="157"/>
        <v>0</v>
      </c>
      <c r="AN277" s="191">
        <f t="shared" si="158"/>
        <v>0</v>
      </c>
      <c r="AO277" s="194">
        <f t="shared" si="159"/>
        <v>0</v>
      </c>
      <c r="AP277" s="165">
        <v>0</v>
      </c>
      <c r="AQ277" s="165">
        <v>0</v>
      </c>
      <c r="AR277" s="140">
        <v>0</v>
      </c>
      <c r="AS277" s="140">
        <v>0</v>
      </c>
      <c r="AT277" s="140">
        <v>0</v>
      </c>
      <c r="AU277" s="164">
        <v>0</v>
      </c>
      <c r="AV277" s="178">
        <v>520990</v>
      </c>
      <c r="AW277" s="178">
        <v>175033</v>
      </c>
      <c r="AX277" s="200" t="s">
        <v>53</v>
      </c>
    </row>
    <row r="278" spans="1:50" ht="15" customHeight="1" x14ac:dyDescent="0.25">
      <c r="A278" s="191" t="s">
        <v>990</v>
      </c>
      <c r="B278" s="191" t="s">
        <v>38</v>
      </c>
      <c r="C278" s="191" t="s">
        <v>1234</v>
      </c>
      <c r="D278" s="157">
        <v>43657</v>
      </c>
      <c r="E278" s="157">
        <v>44753</v>
      </c>
      <c r="F278" s="160">
        <v>43678</v>
      </c>
      <c r="G278" s="160">
        <v>43987</v>
      </c>
      <c r="H278" s="159" t="s">
        <v>1131</v>
      </c>
      <c r="I278" s="115" t="s">
        <v>1203</v>
      </c>
      <c r="J278" s="115"/>
      <c r="K278" s="191" t="s">
        <v>991</v>
      </c>
      <c r="L278" s="193" t="s">
        <v>992</v>
      </c>
      <c r="M278" s="191" t="s">
        <v>993</v>
      </c>
      <c r="N278" s="191"/>
      <c r="O278" s="191"/>
      <c r="P278" s="191"/>
      <c r="Q278" s="191"/>
      <c r="R278" s="191"/>
      <c r="S278" s="191"/>
      <c r="T278" s="191"/>
      <c r="U278" s="191"/>
      <c r="V278" s="191">
        <f t="shared" si="148"/>
        <v>0</v>
      </c>
      <c r="W278" s="191"/>
      <c r="X278" s="191">
        <v>1</v>
      </c>
      <c r="Y278" s="191"/>
      <c r="Z278" s="191"/>
      <c r="AA278" s="191"/>
      <c r="AB278" s="191"/>
      <c r="AC278" s="191"/>
      <c r="AD278" s="191"/>
      <c r="AE278" s="191"/>
      <c r="AF278" s="191">
        <f t="shared" si="150"/>
        <v>1</v>
      </c>
      <c r="AG278" s="191">
        <f t="shared" si="151"/>
        <v>1</v>
      </c>
      <c r="AH278" s="191">
        <f t="shared" si="152"/>
        <v>0</v>
      </c>
      <c r="AI278" s="191">
        <f t="shared" si="153"/>
        <v>0</v>
      </c>
      <c r="AJ278" s="191">
        <f t="shared" si="154"/>
        <v>0</v>
      </c>
      <c r="AK278" s="191">
        <f t="shared" si="155"/>
        <v>0</v>
      </c>
      <c r="AL278" s="191">
        <f t="shared" si="156"/>
        <v>0</v>
      </c>
      <c r="AM278" s="191">
        <f t="shared" si="157"/>
        <v>0</v>
      </c>
      <c r="AN278" s="191">
        <f t="shared" si="158"/>
        <v>0</v>
      </c>
      <c r="AO278" s="194">
        <f t="shared" si="159"/>
        <v>1</v>
      </c>
      <c r="AP278" s="165">
        <v>0</v>
      </c>
      <c r="AQ278" s="165">
        <f>AO278</f>
        <v>1</v>
      </c>
      <c r="AR278" s="140">
        <v>0</v>
      </c>
      <c r="AS278" s="140">
        <v>0</v>
      </c>
      <c r="AT278" s="140">
        <v>0</v>
      </c>
      <c r="AU278" s="164">
        <v>0</v>
      </c>
      <c r="AV278" s="178">
        <v>514126</v>
      </c>
      <c r="AW278" s="178">
        <v>174159</v>
      </c>
      <c r="AX278" s="200" t="s">
        <v>113</v>
      </c>
    </row>
    <row r="279" spans="1:50" ht="15" customHeight="1" x14ac:dyDescent="0.25">
      <c r="A279" s="191" t="s">
        <v>994</v>
      </c>
      <c r="B279" s="191" t="s">
        <v>52</v>
      </c>
      <c r="C279" s="191"/>
      <c r="D279" s="157">
        <v>43662</v>
      </c>
      <c r="E279" s="157">
        <v>44758</v>
      </c>
      <c r="F279" s="160">
        <v>43999</v>
      </c>
      <c r="G279" s="170"/>
      <c r="H279" s="156" t="s">
        <v>1130</v>
      </c>
      <c r="I279" s="115" t="s">
        <v>1203</v>
      </c>
      <c r="J279" s="115"/>
      <c r="K279" s="191" t="s">
        <v>995</v>
      </c>
      <c r="L279" s="193" t="s">
        <v>1141</v>
      </c>
      <c r="M279" s="191" t="s">
        <v>996</v>
      </c>
      <c r="N279" s="191"/>
      <c r="O279" s="191"/>
      <c r="P279" s="191"/>
      <c r="Q279" s="191">
        <v>1</v>
      </c>
      <c r="R279" s="191"/>
      <c r="S279" s="191"/>
      <c r="T279" s="191"/>
      <c r="U279" s="191"/>
      <c r="V279" s="191">
        <f t="shared" si="148"/>
        <v>1</v>
      </c>
      <c r="W279" s="191"/>
      <c r="X279" s="191"/>
      <c r="Y279" s="191">
        <v>2</v>
      </c>
      <c r="Z279" s="191"/>
      <c r="AA279" s="191"/>
      <c r="AB279" s="191"/>
      <c r="AC279" s="191"/>
      <c r="AD279" s="191"/>
      <c r="AE279" s="191"/>
      <c r="AF279" s="191">
        <f t="shared" si="150"/>
        <v>2</v>
      </c>
      <c r="AG279" s="191">
        <f t="shared" si="151"/>
        <v>0</v>
      </c>
      <c r="AH279" s="191">
        <f t="shared" si="152"/>
        <v>2</v>
      </c>
      <c r="AI279" s="191">
        <f t="shared" si="153"/>
        <v>0</v>
      </c>
      <c r="AJ279" s="191">
        <f t="shared" si="154"/>
        <v>-1</v>
      </c>
      <c r="AK279" s="191">
        <f t="shared" si="155"/>
        <v>0</v>
      </c>
      <c r="AL279" s="191">
        <f t="shared" si="156"/>
        <v>0</v>
      </c>
      <c r="AM279" s="191">
        <f t="shared" si="157"/>
        <v>0</v>
      </c>
      <c r="AN279" s="191">
        <f t="shared" si="158"/>
        <v>0</v>
      </c>
      <c r="AO279" s="194">
        <f t="shared" si="159"/>
        <v>1</v>
      </c>
      <c r="AP279" s="165">
        <v>0</v>
      </c>
      <c r="AQ279" s="165">
        <v>0</v>
      </c>
      <c r="AR279" s="179">
        <f>$AO$279/4</f>
        <v>0.25</v>
      </c>
      <c r="AS279" s="179">
        <f t="shared" ref="AS279:AU279" si="169">$AO$279/4</f>
        <v>0.25</v>
      </c>
      <c r="AT279" s="179">
        <f t="shared" si="169"/>
        <v>0.25</v>
      </c>
      <c r="AU279" s="180">
        <f t="shared" si="169"/>
        <v>0.25</v>
      </c>
      <c r="AV279" s="178">
        <v>514833</v>
      </c>
      <c r="AW279" s="178">
        <v>172367</v>
      </c>
      <c r="AX279" s="200" t="s">
        <v>41</v>
      </c>
    </row>
    <row r="280" spans="1:50" ht="15" customHeight="1" x14ac:dyDescent="0.25">
      <c r="A280" s="191" t="s">
        <v>997</v>
      </c>
      <c r="B280" s="191" t="s">
        <v>46</v>
      </c>
      <c r="C280" s="191"/>
      <c r="D280" s="157">
        <v>43683</v>
      </c>
      <c r="E280" s="157">
        <v>44779</v>
      </c>
      <c r="F280" s="157">
        <v>43846</v>
      </c>
      <c r="G280" s="170"/>
      <c r="H280" s="156" t="s">
        <v>1131</v>
      </c>
      <c r="I280" s="115" t="s">
        <v>1203</v>
      </c>
      <c r="J280" s="115"/>
      <c r="K280" s="191" t="s">
        <v>998</v>
      </c>
      <c r="L280" s="193" t="s">
        <v>999</v>
      </c>
      <c r="M280" s="191" t="s">
        <v>550</v>
      </c>
      <c r="N280" s="191"/>
      <c r="O280" s="191"/>
      <c r="P280" s="191"/>
      <c r="Q280" s="191"/>
      <c r="R280" s="191">
        <v>1</v>
      </c>
      <c r="S280" s="191"/>
      <c r="T280" s="191"/>
      <c r="U280" s="191"/>
      <c r="V280" s="191">
        <f t="shared" si="148"/>
        <v>1</v>
      </c>
      <c r="W280" s="191"/>
      <c r="X280" s="191"/>
      <c r="Y280" s="191">
        <v>2</v>
      </c>
      <c r="Z280" s="191"/>
      <c r="AA280" s="191"/>
      <c r="AB280" s="191"/>
      <c r="AC280" s="191"/>
      <c r="AD280" s="191"/>
      <c r="AE280" s="191"/>
      <c r="AF280" s="191">
        <f t="shared" si="150"/>
        <v>2</v>
      </c>
      <c r="AG280" s="191">
        <f t="shared" si="151"/>
        <v>0</v>
      </c>
      <c r="AH280" s="191">
        <f t="shared" si="152"/>
        <v>2</v>
      </c>
      <c r="AI280" s="191">
        <f t="shared" si="153"/>
        <v>0</v>
      </c>
      <c r="AJ280" s="191">
        <f t="shared" si="154"/>
        <v>0</v>
      </c>
      <c r="AK280" s="191">
        <f t="shared" si="155"/>
        <v>-1</v>
      </c>
      <c r="AL280" s="191">
        <f t="shared" si="156"/>
        <v>0</v>
      </c>
      <c r="AM280" s="191">
        <f t="shared" si="157"/>
        <v>0</v>
      </c>
      <c r="AN280" s="191">
        <f t="shared" si="158"/>
        <v>0</v>
      </c>
      <c r="AO280" s="194">
        <f t="shared" si="159"/>
        <v>1</v>
      </c>
      <c r="AP280" s="165">
        <v>0</v>
      </c>
      <c r="AQ280" s="165">
        <f>AO280</f>
        <v>1</v>
      </c>
      <c r="AR280" s="140">
        <v>0</v>
      </c>
      <c r="AS280" s="140">
        <v>0</v>
      </c>
      <c r="AT280" s="140">
        <v>0</v>
      </c>
      <c r="AU280" s="164">
        <v>0</v>
      </c>
      <c r="AV280" s="178">
        <v>520308</v>
      </c>
      <c r="AW280" s="178">
        <v>175588</v>
      </c>
      <c r="AX280" s="200" t="s">
        <v>53</v>
      </c>
    </row>
    <row r="281" spans="1:50" ht="15" customHeight="1" x14ac:dyDescent="0.25">
      <c r="A281" s="191" t="s">
        <v>1000</v>
      </c>
      <c r="B281" s="191" t="s">
        <v>38</v>
      </c>
      <c r="C281" s="191"/>
      <c r="D281" s="157">
        <v>43668</v>
      </c>
      <c r="E281" s="157">
        <v>44764</v>
      </c>
      <c r="F281" s="160">
        <v>43727</v>
      </c>
      <c r="G281" s="170"/>
      <c r="H281" s="156" t="s">
        <v>1131</v>
      </c>
      <c r="I281" s="115" t="s">
        <v>1203</v>
      </c>
      <c r="J281" s="115"/>
      <c r="K281" s="191" t="s">
        <v>1001</v>
      </c>
      <c r="L281" s="193" t="s">
        <v>1002</v>
      </c>
      <c r="M281" s="191" t="s">
        <v>492</v>
      </c>
      <c r="N281" s="191"/>
      <c r="O281" s="191">
        <v>1</v>
      </c>
      <c r="P281" s="191"/>
      <c r="Q281" s="191"/>
      <c r="R281" s="191"/>
      <c r="S281" s="191"/>
      <c r="T281" s="191"/>
      <c r="U281" s="191"/>
      <c r="V281" s="191">
        <f t="shared" si="148"/>
        <v>1</v>
      </c>
      <c r="W281" s="191"/>
      <c r="X281" s="191"/>
      <c r="Y281" s="191"/>
      <c r="Z281" s="191">
        <v>1</v>
      </c>
      <c r="AA281" s="191"/>
      <c r="AB281" s="191"/>
      <c r="AC281" s="191"/>
      <c r="AD281" s="191"/>
      <c r="AE281" s="191"/>
      <c r="AF281" s="191">
        <f t="shared" si="150"/>
        <v>1</v>
      </c>
      <c r="AG281" s="191">
        <f t="shared" si="151"/>
        <v>0</v>
      </c>
      <c r="AH281" s="191">
        <f t="shared" si="152"/>
        <v>-1</v>
      </c>
      <c r="AI281" s="191">
        <f t="shared" si="153"/>
        <v>1</v>
      </c>
      <c r="AJ281" s="191">
        <f t="shared" si="154"/>
        <v>0</v>
      </c>
      <c r="AK281" s="191">
        <f t="shared" si="155"/>
        <v>0</v>
      </c>
      <c r="AL281" s="191">
        <f t="shared" si="156"/>
        <v>0</v>
      </c>
      <c r="AM281" s="191">
        <f t="shared" si="157"/>
        <v>0</v>
      </c>
      <c r="AN281" s="191">
        <f t="shared" si="158"/>
        <v>0</v>
      </c>
      <c r="AO281" s="194">
        <f t="shared" si="159"/>
        <v>0</v>
      </c>
      <c r="AP281" s="165">
        <v>0</v>
      </c>
      <c r="AQ281" s="165">
        <f>AO281</f>
        <v>0</v>
      </c>
      <c r="AR281" s="140">
        <v>0</v>
      </c>
      <c r="AS281" s="140">
        <v>0</v>
      </c>
      <c r="AT281" s="140">
        <v>0</v>
      </c>
      <c r="AU281" s="164">
        <v>0</v>
      </c>
      <c r="AV281" s="178">
        <v>521312</v>
      </c>
      <c r="AW281" s="178">
        <v>175859</v>
      </c>
      <c r="AX281" s="200" t="s">
        <v>86</v>
      </c>
    </row>
    <row r="282" spans="1:50" ht="15" customHeight="1" x14ac:dyDescent="0.25">
      <c r="A282" s="191" t="s">
        <v>1003</v>
      </c>
      <c r="B282" s="191" t="s">
        <v>38</v>
      </c>
      <c r="C282" s="191" t="s">
        <v>1234</v>
      </c>
      <c r="D282" s="157">
        <v>43661</v>
      </c>
      <c r="E282" s="157">
        <v>44757</v>
      </c>
      <c r="F282" s="170"/>
      <c r="G282" s="170"/>
      <c r="H282" s="194" t="s">
        <v>1130</v>
      </c>
      <c r="I282" s="115" t="s">
        <v>1203</v>
      </c>
      <c r="J282" s="115"/>
      <c r="K282" s="191" t="s">
        <v>1004</v>
      </c>
      <c r="L282" s="193" t="s">
        <v>1005</v>
      </c>
      <c r="M282" s="191" t="s">
        <v>820</v>
      </c>
      <c r="N282" s="191"/>
      <c r="O282" s="191"/>
      <c r="P282" s="191"/>
      <c r="Q282" s="191"/>
      <c r="R282" s="191"/>
      <c r="S282" s="191"/>
      <c r="T282" s="191"/>
      <c r="U282" s="191"/>
      <c r="V282" s="191">
        <f t="shared" si="148"/>
        <v>0</v>
      </c>
      <c r="W282" s="191"/>
      <c r="X282" s="191">
        <v>1</v>
      </c>
      <c r="Y282" s="191"/>
      <c r="Z282" s="191"/>
      <c r="AA282" s="191"/>
      <c r="AB282" s="191"/>
      <c r="AC282" s="191"/>
      <c r="AD282" s="191"/>
      <c r="AE282" s="191"/>
      <c r="AF282" s="191">
        <f t="shared" si="150"/>
        <v>1</v>
      </c>
      <c r="AG282" s="191">
        <f t="shared" si="151"/>
        <v>1</v>
      </c>
      <c r="AH282" s="191">
        <f t="shared" si="152"/>
        <v>0</v>
      </c>
      <c r="AI282" s="191">
        <f t="shared" si="153"/>
        <v>0</v>
      </c>
      <c r="AJ282" s="191">
        <f t="shared" si="154"/>
        <v>0</v>
      </c>
      <c r="AK282" s="191">
        <f t="shared" si="155"/>
        <v>0</v>
      </c>
      <c r="AL282" s="191">
        <f t="shared" si="156"/>
        <v>0</v>
      </c>
      <c r="AM282" s="191">
        <f t="shared" si="157"/>
        <v>0</v>
      </c>
      <c r="AN282" s="191">
        <f t="shared" si="158"/>
        <v>0</v>
      </c>
      <c r="AO282" s="194">
        <f t="shared" si="159"/>
        <v>1</v>
      </c>
      <c r="AP282" s="165">
        <v>0</v>
      </c>
      <c r="AQ282" s="165">
        <v>0</v>
      </c>
      <c r="AR282" s="179">
        <f>$AO$282/4</f>
        <v>0.25</v>
      </c>
      <c r="AS282" s="179">
        <f t="shared" ref="AS282:AU282" si="170">$AO$282/4</f>
        <v>0.25</v>
      </c>
      <c r="AT282" s="179">
        <f t="shared" si="170"/>
        <v>0.25</v>
      </c>
      <c r="AU282" s="180">
        <f t="shared" si="170"/>
        <v>0.25</v>
      </c>
      <c r="AV282" s="178">
        <v>515391</v>
      </c>
      <c r="AW282" s="178">
        <v>171652</v>
      </c>
      <c r="AX282" s="200" t="s">
        <v>87</v>
      </c>
    </row>
    <row r="283" spans="1:50" ht="15" customHeight="1" x14ac:dyDescent="0.25">
      <c r="A283" s="191" t="s">
        <v>1006</v>
      </c>
      <c r="B283" s="191" t="s">
        <v>38</v>
      </c>
      <c r="C283" s="191" t="s">
        <v>1234</v>
      </c>
      <c r="D283" s="157">
        <v>43672</v>
      </c>
      <c r="E283" s="157">
        <v>44289</v>
      </c>
      <c r="F283" s="170"/>
      <c r="G283" s="160">
        <v>43941</v>
      </c>
      <c r="H283" s="156" t="s">
        <v>1131</v>
      </c>
      <c r="I283" s="115" t="s">
        <v>1203</v>
      </c>
      <c r="J283" s="115"/>
      <c r="K283" s="191" t="s">
        <v>1007</v>
      </c>
      <c r="L283" s="193" t="s">
        <v>1008</v>
      </c>
      <c r="M283" s="191" t="s">
        <v>1009</v>
      </c>
      <c r="N283" s="191"/>
      <c r="O283" s="191"/>
      <c r="P283" s="191"/>
      <c r="Q283" s="191"/>
      <c r="R283" s="191"/>
      <c r="S283" s="191"/>
      <c r="T283" s="191"/>
      <c r="U283" s="191"/>
      <c r="V283" s="191">
        <f t="shared" ref="V283:V314" si="171">SUM(N283:U283)</f>
        <v>0</v>
      </c>
      <c r="W283" s="191"/>
      <c r="X283" s="191">
        <v>2</v>
      </c>
      <c r="Y283" s="191"/>
      <c r="Z283" s="191"/>
      <c r="AA283" s="191"/>
      <c r="AB283" s="191"/>
      <c r="AC283" s="191"/>
      <c r="AD283" s="191"/>
      <c r="AE283" s="191"/>
      <c r="AF283" s="191">
        <f t="shared" si="150"/>
        <v>2</v>
      </c>
      <c r="AG283" s="191">
        <f t="shared" si="151"/>
        <v>2</v>
      </c>
      <c r="AH283" s="191">
        <f t="shared" si="152"/>
        <v>0</v>
      </c>
      <c r="AI283" s="191">
        <f t="shared" si="153"/>
        <v>0</v>
      </c>
      <c r="AJ283" s="191">
        <f t="shared" si="154"/>
        <v>0</v>
      </c>
      <c r="AK283" s="191">
        <f t="shared" si="155"/>
        <v>0</v>
      </c>
      <c r="AL283" s="191">
        <f t="shared" si="156"/>
        <v>0</v>
      </c>
      <c r="AM283" s="191">
        <f t="shared" si="157"/>
        <v>0</v>
      </c>
      <c r="AN283" s="191">
        <f t="shared" si="158"/>
        <v>0</v>
      </c>
      <c r="AO283" s="194">
        <f t="shared" si="159"/>
        <v>2</v>
      </c>
      <c r="AP283" s="165">
        <v>0</v>
      </c>
      <c r="AQ283" s="165">
        <f>AO283</f>
        <v>2</v>
      </c>
      <c r="AR283" s="140">
        <v>0</v>
      </c>
      <c r="AS283" s="140">
        <v>0</v>
      </c>
      <c r="AT283" s="140">
        <v>0</v>
      </c>
      <c r="AU283" s="164">
        <v>0</v>
      </c>
      <c r="AV283" s="178">
        <v>518741</v>
      </c>
      <c r="AW283" s="178">
        <v>175360</v>
      </c>
      <c r="AX283" s="200" t="s">
        <v>95</v>
      </c>
    </row>
    <row r="284" spans="1:50" ht="15" customHeight="1" x14ac:dyDescent="0.25">
      <c r="A284" s="191" t="s">
        <v>1010</v>
      </c>
      <c r="B284" s="191" t="s">
        <v>38</v>
      </c>
      <c r="C284" s="191"/>
      <c r="D284" s="157">
        <v>43756</v>
      </c>
      <c r="E284" s="157">
        <v>44852</v>
      </c>
      <c r="F284" s="160">
        <v>43921</v>
      </c>
      <c r="G284" s="170"/>
      <c r="H284" s="156" t="s">
        <v>1131</v>
      </c>
      <c r="I284" s="115" t="s">
        <v>1203</v>
      </c>
      <c r="J284" s="115"/>
      <c r="K284" s="191" t="s">
        <v>1011</v>
      </c>
      <c r="L284" s="193" t="s">
        <v>1012</v>
      </c>
      <c r="M284" s="191" t="s">
        <v>117</v>
      </c>
      <c r="N284" s="191"/>
      <c r="O284" s="191"/>
      <c r="P284" s="191">
        <v>1</v>
      </c>
      <c r="Q284" s="191"/>
      <c r="R284" s="191"/>
      <c r="S284" s="191"/>
      <c r="T284" s="191"/>
      <c r="U284" s="191"/>
      <c r="V284" s="191">
        <f t="shared" si="171"/>
        <v>1</v>
      </c>
      <c r="W284" s="191"/>
      <c r="X284" s="191"/>
      <c r="Y284" s="191">
        <v>2</v>
      </c>
      <c r="Z284" s="191"/>
      <c r="AA284" s="191"/>
      <c r="AB284" s="191"/>
      <c r="AC284" s="191"/>
      <c r="AD284" s="191"/>
      <c r="AE284" s="191"/>
      <c r="AF284" s="191">
        <f t="shared" si="150"/>
        <v>2</v>
      </c>
      <c r="AG284" s="191">
        <f t="shared" si="151"/>
        <v>0</v>
      </c>
      <c r="AH284" s="191">
        <f t="shared" si="152"/>
        <v>2</v>
      </c>
      <c r="AI284" s="191">
        <f t="shared" si="153"/>
        <v>-1</v>
      </c>
      <c r="AJ284" s="191">
        <f t="shared" si="154"/>
        <v>0</v>
      </c>
      <c r="AK284" s="191">
        <f t="shared" si="155"/>
        <v>0</v>
      </c>
      <c r="AL284" s="191">
        <f t="shared" si="156"/>
        <v>0</v>
      </c>
      <c r="AM284" s="191">
        <f t="shared" si="157"/>
        <v>0</v>
      </c>
      <c r="AN284" s="191">
        <f t="shared" si="158"/>
        <v>0</v>
      </c>
      <c r="AO284" s="194">
        <f t="shared" si="159"/>
        <v>1</v>
      </c>
      <c r="AP284" s="165">
        <v>0</v>
      </c>
      <c r="AQ284" s="165">
        <f>AO284</f>
        <v>1</v>
      </c>
      <c r="AR284" s="140">
        <v>0</v>
      </c>
      <c r="AS284" s="140">
        <v>0</v>
      </c>
      <c r="AT284" s="140">
        <v>0</v>
      </c>
      <c r="AU284" s="164">
        <v>0</v>
      </c>
      <c r="AV284" s="178">
        <v>515069</v>
      </c>
      <c r="AW284" s="178">
        <v>172813</v>
      </c>
      <c r="AX284" s="200" t="s">
        <v>41</v>
      </c>
    </row>
    <row r="285" spans="1:50" ht="15" customHeight="1" x14ac:dyDescent="0.25">
      <c r="A285" s="191" t="s">
        <v>1013</v>
      </c>
      <c r="B285" s="191" t="s">
        <v>38</v>
      </c>
      <c r="C285" s="191" t="s">
        <v>1234</v>
      </c>
      <c r="D285" s="157">
        <v>43662</v>
      </c>
      <c r="E285" s="157">
        <v>44758</v>
      </c>
      <c r="F285" s="170"/>
      <c r="G285" s="170"/>
      <c r="H285" s="156" t="s">
        <v>1130</v>
      </c>
      <c r="I285" s="115" t="s">
        <v>1203</v>
      </c>
      <c r="J285" s="115"/>
      <c r="K285" s="191" t="s">
        <v>1014</v>
      </c>
      <c r="L285" s="193" t="s">
        <v>1015</v>
      </c>
      <c r="M285" s="191" t="s">
        <v>1016</v>
      </c>
      <c r="N285" s="191"/>
      <c r="O285" s="191"/>
      <c r="P285" s="191"/>
      <c r="Q285" s="191"/>
      <c r="R285" s="191"/>
      <c r="S285" s="191"/>
      <c r="T285" s="191"/>
      <c r="U285" s="191"/>
      <c r="V285" s="191">
        <f t="shared" si="171"/>
        <v>0</v>
      </c>
      <c r="W285" s="191"/>
      <c r="X285" s="191">
        <v>1</v>
      </c>
      <c r="Y285" s="191"/>
      <c r="Z285" s="191"/>
      <c r="AA285" s="191"/>
      <c r="AB285" s="191"/>
      <c r="AC285" s="191"/>
      <c r="AD285" s="191"/>
      <c r="AE285" s="191"/>
      <c r="AF285" s="191">
        <f t="shared" si="150"/>
        <v>1</v>
      </c>
      <c r="AG285" s="191">
        <f t="shared" si="151"/>
        <v>1</v>
      </c>
      <c r="AH285" s="191">
        <f t="shared" si="152"/>
        <v>0</v>
      </c>
      <c r="AI285" s="191">
        <f t="shared" si="153"/>
        <v>0</v>
      </c>
      <c r="AJ285" s="191">
        <f t="shared" si="154"/>
        <v>0</v>
      </c>
      <c r="AK285" s="191">
        <f t="shared" si="155"/>
        <v>0</v>
      </c>
      <c r="AL285" s="191">
        <f t="shared" si="156"/>
        <v>0</v>
      </c>
      <c r="AM285" s="191">
        <f t="shared" si="157"/>
        <v>0</v>
      </c>
      <c r="AN285" s="191">
        <f t="shared" si="158"/>
        <v>0</v>
      </c>
      <c r="AO285" s="194">
        <f t="shared" si="159"/>
        <v>1</v>
      </c>
      <c r="AP285" s="165">
        <v>0</v>
      </c>
      <c r="AQ285" s="165">
        <v>0</v>
      </c>
      <c r="AR285" s="179">
        <f>$AO$285/4</f>
        <v>0.25</v>
      </c>
      <c r="AS285" s="179">
        <f t="shared" ref="AS285:AU285" si="172">$AO$285/4</f>
        <v>0.25</v>
      </c>
      <c r="AT285" s="179">
        <f t="shared" si="172"/>
        <v>0.25</v>
      </c>
      <c r="AU285" s="180">
        <f t="shared" si="172"/>
        <v>0.25</v>
      </c>
      <c r="AV285" s="178">
        <v>516442</v>
      </c>
      <c r="AW285" s="178">
        <v>173470</v>
      </c>
      <c r="AX285" s="200" t="s">
        <v>94</v>
      </c>
    </row>
    <row r="286" spans="1:50" ht="15" customHeight="1" x14ac:dyDescent="0.25">
      <c r="A286" s="191" t="s">
        <v>1017</v>
      </c>
      <c r="B286" s="191" t="s">
        <v>38</v>
      </c>
      <c r="C286" s="191"/>
      <c r="D286" s="157">
        <v>43700</v>
      </c>
      <c r="E286" s="157">
        <v>44796</v>
      </c>
      <c r="F286" s="170"/>
      <c r="G286" s="170"/>
      <c r="H286" s="194" t="s">
        <v>1130</v>
      </c>
      <c r="I286" s="115" t="s">
        <v>1203</v>
      </c>
      <c r="J286" s="115"/>
      <c r="K286" s="191" t="s">
        <v>1018</v>
      </c>
      <c r="L286" s="193" t="s">
        <v>1019</v>
      </c>
      <c r="M286" s="191" t="s">
        <v>1020</v>
      </c>
      <c r="N286" s="191"/>
      <c r="O286" s="191"/>
      <c r="P286" s="191"/>
      <c r="Q286" s="191">
        <v>1</v>
      </c>
      <c r="R286" s="191"/>
      <c r="S286" s="191"/>
      <c r="T286" s="191"/>
      <c r="U286" s="191"/>
      <c r="V286" s="191">
        <f t="shared" si="171"/>
        <v>1</v>
      </c>
      <c r="W286" s="191"/>
      <c r="X286" s="191"/>
      <c r="Y286" s="191"/>
      <c r="Z286" s="191"/>
      <c r="AA286" s="191"/>
      <c r="AB286" s="191">
        <v>1</v>
      </c>
      <c r="AC286" s="191"/>
      <c r="AD286" s="191"/>
      <c r="AE286" s="191"/>
      <c r="AF286" s="191">
        <f t="shared" si="150"/>
        <v>1</v>
      </c>
      <c r="AG286" s="191">
        <f t="shared" si="151"/>
        <v>0</v>
      </c>
      <c r="AH286" s="191">
        <f t="shared" si="152"/>
        <v>0</v>
      </c>
      <c r="AI286" s="191">
        <f t="shared" si="153"/>
        <v>0</v>
      </c>
      <c r="AJ286" s="191">
        <f t="shared" si="154"/>
        <v>-1</v>
      </c>
      <c r="AK286" s="191">
        <f t="shared" si="155"/>
        <v>1</v>
      </c>
      <c r="AL286" s="191">
        <f t="shared" si="156"/>
        <v>0</v>
      </c>
      <c r="AM286" s="191">
        <f t="shared" si="157"/>
        <v>0</v>
      </c>
      <c r="AN286" s="191">
        <f t="shared" si="158"/>
        <v>0</v>
      </c>
      <c r="AO286" s="194">
        <f t="shared" si="159"/>
        <v>0</v>
      </c>
      <c r="AP286" s="165">
        <v>0</v>
      </c>
      <c r="AQ286" s="165">
        <v>0</v>
      </c>
      <c r="AR286" s="140">
        <v>0</v>
      </c>
      <c r="AS286" s="140">
        <v>0</v>
      </c>
      <c r="AT286" s="140">
        <v>0</v>
      </c>
      <c r="AU286" s="164">
        <v>0</v>
      </c>
      <c r="AV286" s="178">
        <v>517949</v>
      </c>
      <c r="AW286" s="178">
        <v>174356</v>
      </c>
      <c r="AX286" s="200" t="s">
        <v>25</v>
      </c>
    </row>
    <row r="287" spans="1:50" ht="15" customHeight="1" x14ac:dyDescent="0.25">
      <c r="A287" s="115" t="s">
        <v>1021</v>
      </c>
      <c r="B287" s="191" t="s">
        <v>38</v>
      </c>
      <c r="C287" s="191"/>
      <c r="D287" s="157">
        <v>43689</v>
      </c>
      <c r="E287" s="157">
        <v>44922</v>
      </c>
      <c r="F287" s="170"/>
      <c r="G287" s="170"/>
      <c r="H287" s="194" t="s">
        <v>1130</v>
      </c>
      <c r="I287" s="115" t="s">
        <v>1203</v>
      </c>
      <c r="J287" s="115"/>
      <c r="K287" s="191" t="s">
        <v>1022</v>
      </c>
      <c r="L287" s="193" t="s">
        <v>1023</v>
      </c>
      <c r="M287" s="191" t="s">
        <v>1024</v>
      </c>
      <c r="N287" s="191"/>
      <c r="O287" s="191"/>
      <c r="P287" s="191">
        <v>1</v>
      </c>
      <c r="Q287" s="191"/>
      <c r="R287" s="191"/>
      <c r="S287" s="191"/>
      <c r="T287" s="191"/>
      <c r="U287" s="191"/>
      <c r="V287" s="191">
        <f t="shared" si="171"/>
        <v>1</v>
      </c>
      <c r="W287" s="191"/>
      <c r="X287" s="191">
        <v>1</v>
      </c>
      <c r="Y287" s="191"/>
      <c r="Z287" s="191">
        <v>1</v>
      </c>
      <c r="AA287" s="191"/>
      <c r="AB287" s="191"/>
      <c r="AC287" s="191"/>
      <c r="AD287" s="191"/>
      <c r="AE287" s="191"/>
      <c r="AF287" s="191">
        <f t="shared" si="150"/>
        <v>2</v>
      </c>
      <c r="AG287" s="191">
        <f t="shared" si="151"/>
        <v>1</v>
      </c>
      <c r="AH287" s="191">
        <f t="shared" si="152"/>
        <v>0</v>
      </c>
      <c r="AI287" s="191">
        <f t="shared" si="153"/>
        <v>0</v>
      </c>
      <c r="AJ287" s="191">
        <f t="shared" si="154"/>
        <v>0</v>
      </c>
      <c r="AK287" s="191">
        <f t="shared" si="155"/>
        <v>0</v>
      </c>
      <c r="AL287" s="191">
        <f t="shared" si="156"/>
        <v>0</v>
      </c>
      <c r="AM287" s="191">
        <f t="shared" si="157"/>
        <v>0</v>
      </c>
      <c r="AN287" s="191">
        <f t="shared" si="158"/>
        <v>0</v>
      </c>
      <c r="AO287" s="194">
        <f t="shared" si="159"/>
        <v>1</v>
      </c>
      <c r="AP287" s="165">
        <v>0</v>
      </c>
      <c r="AQ287" s="165">
        <v>0</v>
      </c>
      <c r="AR287" s="179">
        <f>$AO$287/4</f>
        <v>0.25</v>
      </c>
      <c r="AS287" s="179">
        <f t="shared" ref="AS287:AU287" si="173">$AO$287/4</f>
        <v>0.25</v>
      </c>
      <c r="AT287" s="179">
        <f t="shared" si="173"/>
        <v>0.25</v>
      </c>
      <c r="AU287" s="180">
        <f t="shared" si="173"/>
        <v>0.25</v>
      </c>
      <c r="AV287" s="178">
        <v>514733</v>
      </c>
      <c r="AW287" s="178">
        <v>172125</v>
      </c>
      <c r="AX287" s="200" t="s">
        <v>41</v>
      </c>
    </row>
    <row r="288" spans="1:50" ht="15" customHeight="1" x14ac:dyDescent="0.25">
      <c r="A288" s="191" t="s">
        <v>1025</v>
      </c>
      <c r="B288" s="191" t="s">
        <v>20</v>
      </c>
      <c r="C288" s="191"/>
      <c r="D288" s="157">
        <v>43698</v>
      </c>
      <c r="E288" s="157">
        <v>44794</v>
      </c>
      <c r="F288" s="170"/>
      <c r="G288" s="170"/>
      <c r="H288" s="161" t="s">
        <v>1130</v>
      </c>
      <c r="I288" s="115" t="s">
        <v>1203</v>
      </c>
      <c r="J288" s="115"/>
      <c r="K288" s="191" t="s">
        <v>1026</v>
      </c>
      <c r="L288" s="193" t="s">
        <v>144</v>
      </c>
      <c r="M288" s="191" t="s">
        <v>1027</v>
      </c>
      <c r="N288" s="191"/>
      <c r="O288" s="191">
        <v>1</v>
      </c>
      <c r="P288" s="191"/>
      <c r="Q288" s="191"/>
      <c r="R288" s="191"/>
      <c r="S288" s="191"/>
      <c r="T288" s="191"/>
      <c r="U288" s="191"/>
      <c r="V288" s="191">
        <f t="shared" si="171"/>
        <v>1</v>
      </c>
      <c r="W288" s="191"/>
      <c r="X288" s="191"/>
      <c r="Y288" s="191"/>
      <c r="Z288" s="191"/>
      <c r="AA288" s="191">
        <v>1</v>
      </c>
      <c r="AB288" s="191"/>
      <c r="AC288" s="191"/>
      <c r="AD288" s="191"/>
      <c r="AE288" s="191">
        <v>0</v>
      </c>
      <c r="AF288" s="191">
        <f t="shared" si="150"/>
        <v>1</v>
      </c>
      <c r="AG288" s="191">
        <f t="shared" si="151"/>
        <v>0</v>
      </c>
      <c r="AH288" s="191">
        <f t="shared" si="152"/>
        <v>-1</v>
      </c>
      <c r="AI288" s="191">
        <f t="shared" si="153"/>
        <v>0</v>
      </c>
      <c r="AJ288" s="191">
        <f t="shared" si="154"/>
        <v>1</v>
      </c>
      <c r="AK288" s="191">
        <f t="shared" si="155"/>
        <v>0</v>
      </c>
      <c r="AL288" s="191">
        <f t="shared" si="156"/>
        <v>0</v>
      </c>
      <c r="AM288" s="191">
        <f t="shared" si="157"/>
        <v>0</v>
      </c>
      <c r="AN288" s="191">
        <f t="shared" si="158"/>
        <v>0</v>
      </c>
      <c r="AO288" s="194">
        <f t="shared" si="159"/>
        <v>0</v>
      </c>
      <c r="AP288" s="165">
        <v>0</v>
      </c>
      <c r="AQ288" s="165">
        <v>0</v>
      </c>
      <c r="AR288" s="140">
        <v>0</v>
      </c>
      <c r="AS288" s="140">
        <v>0</v>
      </c>
      <c r="AT288" s="140">
        <v>0</v>
      </c>
      <c r="AU288" s="164">
        <v>0</v>
      </c>
      <c r="AV288" s="178">
        <v>515806</v>
      </c>
      <c r="AW288" s="178">
        <v>172455</v>
      </c>
      <c r="AX288" s="200" t="s">
        <v>21</v>
      </c>
    </row>
    <row r="289" spans="1:50" ht="15" customHeight="1" x14ac:dyDescent="0.25">
      <c r="A289" s="191" t="s">
        <v>1028</v>
      </c>
      <c r="B289" s="191" t="s">
        <v>46</v>
      </c>
      <c r="C289" s="191"/>
      <c r="D289" s="157">
        <v>43717</v>
      </c>
      <c r="E289" s="157">
        <v>44820</v>
      </c>
      <c r="F289" s="170"/>
      <c r="G289" s="170"/>
      <c r="H289" s="194" t="s">
        <v>1130</v>
      </c>
      <c r="I289" s="115" t="s">
        <v>1203</v>
      </c>
      <c r="J289" s="115"/>
      <c r="K289" s="191" t="s">
        <v>1029</v>
      </c>
      <c r="L289" s="193" t="s">
        <v>859</v>
      </c>
      <c r="M289" s="191" t="s">
        <v>860</v>
      </c>
      <c r="N289" s="191"/>
      <c r="O289" s="191">
        <v>1</v>
      </c>
      <c r="P289" s="191">
        <v>1</v>
      </c>
      <c r="Q289" s="191"/>
      <c r="R289" s="191"/>
      <c r="S289" s="191"/>
      <c r="T289" s="191"/>
      <c r="U289" s="191"/>
      <c r="V289" s="191">
        <f t="shared" si="171"/>
        <v>2</v>
      </c>
      <c r="W289" s="191"/>
      <c r="X289" s="191">
        <v>4</v>
      </c>
      <c r="Y289" s="191">
        <v>1</v>
      </c>
      <c r="Z289" s="191"/>
      <c r="AA289" s="191"/>
      <c r="AB289" s="191"/>
      <c r="AC289" s="191"/>
      <c r="AD289" s="191"/>
      <c r="AE289" s="191"/>
      <c r="AF289" s="191">
        <f t="shared" si="150"/>
        <v>5</v>
      </c>
      <c r="AG289" s="191">
        <f t="shared" si="151"/>
        <v>4</v>
      </c>
      <c r="AH289" s="191">
        <f t="shared" si="152"/>
        <v>0</v>
      </c>
      <c r="AI289" s="191">
        <f t="shared" si="153"/>
        <v>-1</v>
      </c>
      <c r="AJ289" s="191">
        <f t="shared" si="154"/>
        <v>0</v>
      </c>
      <c r="AK289" s="191">
        <f t="shared" si="155"/>
        <v>0</v>
      </c>
      <c r="AL289" s="191">
        <f t="shared" si="156"/>
        <v>0</v>
      </c>
      <c r="AM289" s="191">
        <f t="shared" si="157"/>
        <v>0</v>
      </c>
      <c r="AN289" s="191">
        <f t="shared" si="158"/>
        <v>0</v>
      </c>
      <c r="AO289" s="194">
        <f t="shared" si="159"/>
        <v>3</v>
      </c>
      <c r="AP289" s="165">
        <v>0</v>
      </c>
      <c r="AQ289" s="165">
        <v>0</v>
      </c>
      <c r="AR289" s="179">
        <f>$AO$289/4</f>
        <v>0.75</v>
      </c>
      <c r="AS289" s="179">
        <f t="shared" ref="AS289:AU289" si="174">$AO$289/4</f>
        <v>0.75</v>
      </c>
      <c r="AT289" s="179">
        <f t="shared" si="174"/>
        <v>0.75</v>
      </c>
      <c r="AU289" s="180">
        <f t="shared" si="174"/>
        <v>0.75</v>
      </c>
      <c r="AV289" s="178">
        <v>514632</v>
      </c>
      <c r="AW289" s="178">
        <v>171370</v>
      </c>
      <c r="AX289" s="200" t="s">
        <v>87</v>
      </c>
    </row>
    <row r="290" spans="1:50" ht="15" customHeight="1" x14ac:dyDescent="0.25">
      <c r="A290" s="191" t="s">
        <v>1030</v>
      </c>
      <c r="B290" s="191" t="s">
        <v>20</v>
      </c>
      <c r="C290" s="191"/>
      <c r="D290" s="157">
        <v>43731</v>
      </c>
      <c r="E290" s="157">
        <v>44827</v>
      </c>
      <c r="F290" s="170"/>
      <c r="G290" s="170"/>
      <c r="H290" s="194" t="s">
        <v>1130</v>
      </c>
      <c r="I290" s="115" t="s">
        <v>1203</v>
      </c>
      <c r="J290" s="115"/>
      <c r="K290" s="191" t="s">
        <v>1031</v>
      </c>
      <c r="L290" s="193" t="s">
        <v>1032</v>
      </c>
      <c r="M290" s="191" t="s">
        <v>1033</v>
      </c>
      <c r="N290" s="191"/>
      <c r="O290" s="191"/>
      <c r="P290" s="191"/>
      <c r="Q290" s="191"/>
      <c r="R290" s="191"/>
      <c r="S290" s="191"/>
      <c r="T290" s="191"/>
      <c r="U290" s="191"/>
      <c r="V290" s="191">
        <f t="shared" si="171"/>
        <v>0</v>
      </c>
      <c r="W290" s="191"/>
      <c r="X290" s="191"/>
      <c r="Y290" s="191"/>
      <c r="Z290" s="191"/>
      <c r="AA290" s="191">
        <v>2</v>
      </c>
      <c r="AB290" s="191"/>
      <c r="AC290" s="191"/>
      <c r="AD290" s="191"/>
      <c r="AE290" s="191"/>
      <c r="AF290" s="191">
        <f t="shared" si="150"/>
        <v>2</v>
      </c>
      <c r="AG290" s="191">
        <f t="shared" si="151"/>
        <v>0</v>
      </c>
      <c r="AH290" s="191">
        <f t="shared" si="152"/>
        <v>0</v>
      </c>
      <c r="AI290" s="191">
        <f t="shared" si="153"/>
        <v>0</v>
      </c>
      <c r="AJ290" s="191">
        <f t="shared" si="154"/>
        <v>2</v>
      </c>
      <c r="AK290" s="191">
        <f t="shared" si="155"/>
        <v>0</v>
      </c>
      <c r="AL290" s="191">
        <f t="shared" si="156"/>
        <v>0</v>
      </c>
      <c r="AM290" s="191">
        <f t="shared" si="157"/>
        <v>0</v>
      </c>
      <c r="AN290" s="191">
        <f t="shared" si="158"/>
        <v>0</v>
      </c>
      <c r="AO290" s="194">
        <f t="shared" si="159"/>
        <v>2</v>
      </c>
      <c r="AP290" s="165">
        <v>0</v>
      </c>
      <c r="AQ290" s="165">
        <v>0</v>
      </c>
      <c r="AR290" s="140">
        <f>$AO$290/4</f>
        <v>0.5</v>
      </c>
      <c r="AS290" s="140">
        <f t="shared" ref="AS290:AU290" si="175">$AO$290/4</f>
        <v>0.5</v>
      </c>
      <c r="AT290" s="140">
        <f t="shared" si="175"/>
        <v>0.5</v>
      </c>
      <c r="AU290" s="164">
        <f t="shared" si="175"/>
        <v>0.5</v>
      </c>
      <c r="AV290" s="178">
        <v>515377</v>
      </c>
      <c r="AW290" s="178">
        <v>173631</v>
      </c>
      <c r="AX290" s="200" t="s">
        <v>36</v>
      </c>
    </row>
    <row r="291" spans="1:50" ht="15" customHeight="1" x14ac:dyDescent="0.25">
      <c r="A291" s="191" t="s">
        <v>1034</v>
      </c>
      <c r="B291" s="191" t="s">
        <v>52</v>
      </c>
      <c r="C291" s="191"/>
      <c r="D291" s="157">
        <v>43761</v>
      </c>
      <c r="E291" s="157">
        <v>44857</v>
      </c>
      <c r="F291" s="170"/>
      <c r="G291" s="170"/>
      <c r="H291" s="156" t="s">
        <v>1130</v>
      </c>
      <c r="I291" s="115" t="s">
        <v>1203</v>
      </c>
      <c r="J291" s="115"/>
      <c r="K291" s="191" t="s">
        <v>1035</v>
      </c>
      <c r="L291" s="193" t="s">
        <v>1036</v>
      </c>
      <c r="M291" s="191" t="s">
        <v>1037</v>
      </c>
      <c r="N291" s="191">
        <v>1</v>
      </c>
      <c r="O291" s="191"/>
      <c r="P291" s="191"/>
      <c r="Q291" s="191"/>
      <c r="R291" s="191"/>
      <c r="S291" s="191"/>
      <c r="T291" s="191"/>
      <c r="U291" s="191"/>
      <c r="V291" s="191">
        <f t="shared" si="171"/>
        <v>1</v>
      </c>
      <c r="W291" s="191"/>
      <c r="X291" s="191"/>
      <c r="Y291" s="191">
        <v>1</v>
      </c>
      <c r="Z291" s="191"/>
      <c r="AA291" s="191"/>
      <c r="AB291" s="191"/>
      <c r="AC291" s="191"/>
      <c r="AD291" s="191"/>
      <c r="AE291" s="191"/>
      <c r="AF291" s="191">
        <f t="shared" si="150"/>
        <v>1</v>
      </c>
      <c r="AG291" s="191">
        <f t="shared" si="151"/>
        <v>-1</v>
      </c>
      <c r="AH291" s="191">
        <f t="shared" si="152"/>
        <v>1</v>
      </c>
      <c r="AI291" s="191">
        <f t="shared" si="153"/>
        <v>0</v>
      </c>
      <c r="AJ291" s="191">
        <f t="shared" si="154"/>
        <v>0</v>
      </c>
      <c r="AK291" s="191">
        <f t="shared" si="155"/>
        <v>0</v>
      </c>
      <c r="AL291" s="191">
        <f t="shared" si="156"/>
        <v>0</v>
      </c>
      <c r="AM291" s="191">
        <f t="shared" si="157"/>
        <v>0</v>
      </c>
      <c r="AN291" s="191">
        <f t="shared" si="158"/>
        <v>0</v>
      </c>
      <c r="AO291" s="194">
        <f t="shared" si="159"/>
        <v>0</v>
      </c>
      <c r="AP291" s="165">
        <v>0</v>
      </c>
      <c r="AQ291" s="165">
        <v>0</v>
      </c>
      <c r="AR291" s="140">
        <v>0</v>
      </c>
      <c r="AS291" s="140">
        <v>0</v>
      </c>
      <c r="AT291" s="140">
        <v>0</v>
      </c>
      <c r="AU291" s="164">
        <v>0</v>
      </c>
      <c r="AV291" s="178">
        <v>517763</v>
      </c>
      <c r="AW291" s="178">
        <v>171588</v>
      </c>
      <c r="AX291" s="200" t="s">
        <v>25</v>
      </c>
    </row>
    <row r="292" spans="1:50" ht="15" customHeight="1" x14ac:dyDescent="0.25">
      <c r="A292" s="191" t="s">
        <v>1038</v>
      </c>
      <c r="B292" s="191" t="s">
        <v>46</v>
      </c>
      <c r="C292" s="191"/>
      <c r="D292" s="157">
        <v>43780</v>
      </c>
      <c r="E292" s="157">
        <v>44876</v>
      </c>
      <c r="F292" s="160">
        <v>43787</v>
      </c>
      <c r="G292" s="170"/>
      <c r="H292" s="156" t="s">
        <v>1131</v>
      </c>
      <c r="I292" s="115" t="s">
        <v>1203</v>
      </c>
      <c r="J292" s="115"/>
      <c r="K292" s="191" t="s">
        <v>1039</v>
      </c>
      <c r="L292" s="193" t="s">
        <v>1040</v>
      </c>
      <c r="M292" s="191" t="s">
        <v>1041</v>
      </c>
      <c r="N292" s="191">
        <v>1</v>
      </c>
      <c r="O292" s="191"/>
      <c r="P292" s="191"/>
      <c r="Q292" s="191"/>
      <c r="R292" s="191"/>
      <c r="S292" s="191">
        <v>1</v>
      </c>
      <c r="T292" s="191"/>
      <c r="U292" s="191"/>
      <c r="V292" s="191">
        <f t="shared" si="171"/>
        <v>2</v>
      </c>
      <c r="W292" s="191"/>
      <c r="X292" s="191"/>
      <c r="Y292" s="191"/>
      <c r="Z292" s="191"/>
      <c r="AA292" s="191"/>
      <c r="AB292" s="191"/>
      <c r="AC292" s="191">
        <v>1</v>
      </c>
      <c r="AD292" s="191"/>
      <c r="AE292" s="191"/>
      <c r="AF292" s="191">
        <f t="shared" si="150"/>
        <v>1</v>
      </c>
      <c r="AG292" s="191">
        <f t="shared" si="151"/>
        <v>-1</v>
      </c>
      <c r="AH292" s="191">
        <f t="shared" si="152"/>
        <v>0</v>
      </c>
      <c r="AI292" s="191">
        <f t="shared" si="153"/>
        <v>0</v>
      </c>
      <c r="AJ292" s="191">
        <f t="shared" si="154"/>
        <v>0</v>
      </c>
      <c r="AK292" s="191">
        <f t="shared" si="155"/>
        <v>0</v>
      </c>
      <c r="AL292" s="191">
        <f t="shared" si="156"/>
        <v>0</v>
      </c>
      <c r="AM292" s="191">
        <f t="shared" si="157"/>
        <v>0</v>
      </c>
      <c r="AN292" s="191">
        <f t="shared" si="158"/>
        <v>0</v>
      </c>
      <c r="AO292" s="194">
        <f t="shared" si="159"/>
        <v>-1</v>
      </c>
      <c r="AP292" s="165">
        <v>0</v>
      </c>
      <c r="AQ292" s="165">
        <f>AO292</f>
        <v>-1</v>
      </c>
      <c r="AR292" s="140">
        <v>0</v>
      </c>
      <c r="AS292" s="140">
        <v>0</v>
      </c>
      <c r="AT292" s="140">
        <v>0</v>
      </c>
      <c r="AU292" s="164">
        <v>0</v>
      </c>
      <c r="AV292" s="178">
        <v>518508</v>
      </c>
      <c r="AW292" s="178">
        <v>174268</v>
      </c>
      <c r="AX292" s="200" t="s">
        <v>73</v>
      </c>
    </row>
    <row r="293" spans="1:50" ht="15" customHeight="1" x14ac:dyDescent="0.25">
      <c r="A293" s="191" t="s">
        <v>1042</v>
      </c>
      <c r="B293" s="191" t="s">
        <v>38</v>
      </c>
      <c r="C293" s="191" t="s">
        <v>1234</v>
      </c>
      <c r="D293" s="157">
        <v>43706</v>
      </c>
      <c r="E293" s="157">
        <v>44802</v>
      </c>
      <c r="F293" s="170"/>
      <c r="G293" s="170"/>
      <c r="H293" s="194" t="s">
        <v>1130</v>
      </c>
      <c r="I293" s="115" t="s">
        <v>1203</v>
      </c>
      <c r="J293" s="115"/>
      <c r="K293" s="191" t="s">
        <v>1043</v>
      </c>
      <c r="L293" s="193" t="s">
        <v>1044</v>
      </c>
      <c r="M293" s="191" t="s">
        <v>1045</v>
      </c>
      <c r="N293" s="191"/>
      <c r="O293" s="191"/>
      <c r="P293" s="191"/>
      <c r="Q293" s="191"/>
      <c r="R293" s="191"/>
      <c r="S293" s="191"/>
      <c r="T293" s="191"/>
      <c r="U293" s="191"/>
      <c r="V293" s="191">
        <f t="shared" si="171"/>
        <v>0</v>
      </c>
      <c r="W293" s="191"/>
      <c r="X293" s="191"/>
      <c r="Y293" s="191">
        <v>1</v>
      </c>
      <c r="Z293" s="191"/>
      <c r="AA293" s="191"/>
      <c r="AB293" s="191"/>
      <c r="AC293" s="191"/>
      <c r="AD293" s="191"/>
      <c r="AE293" s="191"/>
      <c r="AF293" s="191">
        <f t="shared" si="150"/>
        <v>1</v>
      </c>
      <c r="AG293" s="191">
        <f t="shared" si="151"/>
        <v>0</v>
      </c>
      <c r="AH293" s="191">
        <f t="shared" si="152"/>
        <v>1</v>
      </c>
      <c r="AI293" s="191">
        <f t="shared" si="153"/>
        <v>0</v>
      </c>
      <c r="AJ293" s="191">
        <f t="shared" si="154"/>
        <v>0</v>
      </c>
      <c r="AK293" s="191">
        <f t="shared" si="155"/>
        <v>0</v>
      </c>
      <c r="AL293" s="191">
        <f t="shared" si="156"/>
        <v>0</v>
      </c>
      <c r="AM293" s="191">
        <f t="shared" si="157"/>
        <v>0</v>
      </c>
      <c r="AN293" s="191">
        <f t="shared" si="158"/>
        <v>0</v>
      </c>
      <c r="AO293" s="194">
        <f t="shared" si="159"/>
        <v>1</v>
      </c>
      <c r="AP293" s="165">
        <v>0</v>
      </c>
      <c r="AQ293" s="165">
        <v>0</v>
      </c>
      <c r="AR293" s="179">
        <f>$AO$293/4</f>
        <v>0.25</v>
      </c>
      <c r="AS293" s="179">
        <f t="shared" ref="AS293:AU293" si="176">$AO$293/4</f>
        <v>0.25</v>
      </c>
      <c r="AT293" s="179">
        <f t="shared" si="176"/>
        <v>0.25</v>
      </c>
      <c r="AU293" s="180">
        <f t="shared" si="176"/>
        <v>0.25</v>
      </c>
      <c r="AV293" s="178">
        <v>514191</v>
      </c>
      <c r="AW293" s="178">
        <v>170734</v>
      </c>
      <c r="AX293" s="200" t="s">
        <v>87</v>
      </c>
    </row>
    <row r="294" spans="1:50" ht="15" customHeight="1" x14ac:dyDescent="0.25">
      <c r="A294" s="191" t="s">
        <v>1046</v>
      </c>
      <c r="B294" s="191" t="s">
        <v>46</v>
      </c>
      <c r="C294" s="191"/>
      <c r="D294" s="157">
        <v>43724</v>
      </c>
      <c r="E294" s="157">
        <v>44821</v>
      </c>
      <c r="F294" s="170"/>
      <c r="G294" s="160">
        <v>43725</v>
      </c>
      <c r="H294" s="156" t="s">
        <v>1129</v>
      </c>
      <c r="I294" s="115" t="s">
        <v>1203</v>
      </c>
      <c r="J294" s="115"/>
      <c r="K294" s="191" t="s">
        <v>1047</v>
      </c>
      <c r="L294" s="193" t="s">
        <v>1048</v>
      </c>
      <c r="M294" s="191" t="s">
        <v>943</v>
      </c>
      <c r="N294" s="191">
        <v>1</v>
      </c>
      <c r="O294" s="191"/>
      <c r="P294" s="191"/>
      <c r="Q294" s="191">
        <v>1</v>
      </c>
      <c r="R294" s="191"/>
      <c r="S294" s="191"/>
      <c r="T294" s="191"/>
      <c r="U294" s="191"/>
      <c r="V294" s="191">
        <f t="shared" si="171"/>
        <v>2</v>
      </c>
      <c r="W294" s="191"/>
      <c r="X294" s="191"/>
      <c r="Y294" s="191"/>
      <c r="Z294" s="191"/>
      <c r="AA294" s="191"/>
      <c r="AB294" s="191">
        <v>1</v>
      </c>
      <c r="AC294" s="191"/>
      <c r="AD294" s="191"/>
      <c r="AE294" s="191">
        <v>0</v>
      </c>
      <c r="AF294" s="191">
        <f t="shared" si="150"/>
        <v>1</v>
      </c>
      <c r="AG294" s="191">
        <f t="shared" si="151"/>
        <v>-1</v>
      </c>
      <c r="AH294" s="191">
        <f t="shared" si="152"/>
        <v>0</v>
      </c>
      <c r="AI294" s="191">
        <f t="shared" si="153"/>
        <v>0</v>
      </c>
      <c r="AJ294" s="191">
        <f t="shared" si="154"/>
        <v>-1</v>
      </c>
      <c r="AK294" s="191">
        <f t="shared" si="155"/>
        <v>1</v>
      </c>
      <c r="AL294" s="191">
        <f t="shared" si="156"/>
        <v>0</v>
      </c>
      <c r="AM294" s="191">
        <f t="shared" si="157"/>
        <v>0</v>
      </c>
      <c r="AN294" s="191">
        <f t="shared" si="158"/>
        <v>0</v>
      </c>
      <c r="AO294" s="194">
        <f t="shared" si="159"/>
        <v>-1</v>
      </c>
      <c r="AP294" s="165">
        <f>AO294</f>
        <v>-1</v>
      </c>
      <c r="AQ294" s="165">
        <v>0</v>
      </c>
      <c r="AR294" s="140">
        <v>0</v>
      </c>
      <c r="AS294" s="140">
        <v>0</v>
      </c>
      <c r="AT294" s="140">
        <v>0</v>
      </c>
      <c r="AU294" s="164">
        <v>0</v>
      </c>
      <c r="AV294" s="178">
        <v>516420</v>
      </c>
      <c r="AW294" s="178">
        <v>171274</v>
      </c>
      <c r="AX294" s="200" t="s">
        <v>31</v>
      </c>
    </row>
    <row r="295" spans="1:50" ht="15" customHeight="1" x14ac:dyDescent="0.25">
      <c r="A295" s="191" t="s">
        <v>1049</v>
      </c>
      <c r="B295" s="191" t="s">
        <v>52</v>
      </c>
      <c r="C295" s="191"/>
      <c r="D295" s="157">
        <v>43698</v>
      </c>
      <c r="E295" s="157">
        <v>44800</v>
      </c>
      <c r="F295" s="170"/>
      <c r="G295" s="170"/>
      <c r="H295" s="194" t="s">
        <v>1130</v>
      </c>
      <c r="I295" s="115" t="s">
        <v>1203</v>
      </c>
      <c r="J295" s="115"/>
      <c r="K295" s="191" t="s">
        <v>1050</v>
      </c>
      <c r="L295" s="193" t="s">
        <v>1051</v>
      </c>
      <c r="M295" s="191" t="s">
        <v>1052</v>
      </c>
      <c r="N295" s="191"/>
      <c r="O295" s="191"/>
      <c r="P295" s="191"/>
      <c r="Q295" s="191"/>
      <c r="R295" s="191"/>
      <c r="S295" s="191"/>
      <c r="T295" s="191"/>
      <c r="U295" s="191"/>
      <c r="V295" s="191">
        <f t="shared" si="171"/>
        <v>0</v>
      </c>
      <c r="W295" s="191"/>
      <c r="X295" s="191">
        <v>1</v>
      </c>
      <c r="Y295" s="191"/>
      <c r="Z295" s="191"/>
      <c r="AA295" s="191"/>
      <c r="AB295" s="191"/>
      <c r="AC295" s="191"/>
      <c r="AD295" s="191"/>
      <c r="AE295" s="191"/>
      <c r="AF295" s="191">
        <f t="shared" si="150"/>
        <v>1</v>
      </c>
      <c r="AG295" s="191">
        <f t="shared" si="151"/>
        <v>1</v>
      </c>
      <c r="AH295" s="191">
        <f t="shared" si="152"/>
        <v>0</v>
      </c>
      <c r="AI295" s="191">
        <f t="shared" si="153"/>
        <v>0</v>
      </c>
      <c r="AJ295" s="191">
        <f t="shared" si="154"/>
        <v>0</v>
      </c>
      <c r="AK295" s="191">
        <f t="shared" si="155"/>
        <v>0</v>
      </c>
      <c r="AL295" s="191">
        <f t="shared" si="156"/>
        <v>0</v>
      </c>
      <c r="AM295" s="191">
        <f t="shared" si="157"/>
        <v>0</v>
      </c>
      <c r="AN295" s="191">
        <f t="shared" si="158"/>
        <v>0</v>
      </c>
      <c r="AO295" s="194">
        <f t="shared" si="159"/>
        <v>1</v>
      </c>
      <c r="AP295" s="165">
        <v>0</v>
      </c>
      <c r="AQ295" s="165">
        <v>0</v>
      </c>
      <c r="AR295" s="179">
        <f>$AO$295/4</f>
        <v>0.25</v>
      </c>
      <c r="AS295" s="179">
        <f t="shared" ref="AS295:AU295" si="177">$AO$295/4</f>
        <v>0.25</v>
      </c>
      <c r="AT295" s="179">
        <f t="shared" si="177"/>
        <v>0.25</v>
      </c>
      <c r="AU295" s="180">
        <f t="shared" si="177"/>
        <v>0.25</v>
      </c>
      <c r="AV295" s="178">
        <v>517355</v>
      </c>
      <c r="AW295" s="178">
        <v>169968</v>
      </c>
      <c r="AX295" s="200" t="s">
        <v>32</v>
      </c>
    </row>
    <row r="296" spans="1:50" ht="15" customHeight="1" x14ac:dyDescent="0.25">
      <c r="A296" s="191" t="s">
        <v>1053</v>
      </c>
      <c r="B296" s="191" t="s">
        <v>46</v>
      </c>
      <c r="C296" s="191"/>
      <c r="D296" s="157">
        <v>43760</v>
      </c>
      <c r="E296" s="157">
        <v>44856</v>
      </c>
      <c r="F296" s="170"/>
      <c r="G296" s="170"/>
      <c r="H296" s="194" t="s">
        <v>1129</v>
      </c>
      <c r="I296" s="115" t="s">
        <v>1203</v>
      </c>
      <c r="J296" s="115"/>
      <c r="K296" s="191" t="s">
        <v>1054</v>
      </c>
      <c r="L296" s="193" t="s">
        <v>1055</v>
      </c>
      <c r="M296" s="191" t="s">
        <v>1056</v>
      </c>
      <c r="N296" s="191"/>
      <c r="O296" s="191"/>
      <c r="P296" s="191">
        <v>2</v>
      </c>
      <c r="Q296" s="191"/>
      <c r="R296" s="191"/>
      <c r="S296" s="191"/>
      <c r="T296" s="191"/>
      <c r="U296" s="191"/>
      <c r="V296" s="191">
        <f t="shared" si="171"/>
        <v>2</v>
      </c>
      <c r="W296" s="191"/>
      <c r="X296" s="191"/>
      <c r="Y296" s="191"/>
      <c r="Z296" s="191"/>
      <c r="AA296" s="191">
        <v>1</v>
      </c>
      <c r="AB296" s="191"/>
      <c r="AC296" s="191"/>
      <c r="AD296" s="191"/>
      <c r="AE296" s="191"/>
      <c r="AF296" s="191">
        <f t="shared" si="150"/>
        <v>1</v>
      </c>
      <c r="AG296" s="191">
        <f t="shared" si="151"/>
        <v>0</v>
      </c>
      <c r="AH296" s="191">
        <f t="shared" si="152"/>
        <v>0</v>
      </c>
      <c r="AI296" s="191">
        <f t="shared" si="153"/>
        <v>-2</v>
      </c>
      <c r="AJ296" s="191">
        <f t="shared" si="154"/>
        <v>1</v>
      </c>
      <c r="AK296" s="191">
        <f t="shared" si="155"/>
        <v>0</v>
      </c>
      <c r="AL296" s="191">
        <f t="shared" si="156"/>
        <v>0</v>
      </c>
      <c r="AM296" s="191">
        <f t="shared" si="157"/>
        <v>0</v>
      </c>
      <c r="AN296" s="191">
        <f t="shared" si="158"/>
        <v>0</v>
      </c>
      <c r="AO296" s="194">
        <f t="shared" si="159"/>
        <v>-1</v>
      </c>
      <c r="AP296" s="165">
        <v>0</v>
      </c>
      <c r="AQ296" s="165">
        <v>0</v>
      </c>
      <c r="AR296" s="140">
        <v>0</v>
      </c>
      <c r="AS296" s="140">
        <v>0</v>
      </c>
      <c r="AT296" s="140">
        <v>0</v>
      </c>
      <c r="AU296" s="164">
        <v>0</v>
      </c>
      <c r="AV296" s="178">
        <v>516802</v>
      </c>
      <c r="AW296" s="178">
        <v>171333</v>
      </c>
      <c r="AX296" s="200" t="s">
        <v>31</v>
      </c>
    </row>
    <row r="297" spans="1:50" ht="15" customHeight="1" x14ac:dyDescent="0.25">
      <c r="A297" s="191" t="s">
        <v>1057</v>
      </c>
      <c r="B297" s="191" t="s">
        <v>38</v>
      </c>
      <c r="C297" s="191"/>
      <c r="D297" s="157">
        <v>43822</v>
      </c>
      <c r="E297" s="157">
        <v>44918</v>
      </c>
      <c r="F297" s="170"/>
      <c r="G297" s="170"/>
      <c r="H297" s="194" t="s">
        <v>1130</v>
      </c>
      <c r="I297" s="115" t="s">
        <v>1203</v>
      </c>
      <c r="J297" s="115"/>
      <c r="K297" s="191" t="s">
        <v>1058</v>
      </c>
      <c r="L297" s="193" t="s">
        <v>1059</v>
      </c>
      <c r="M297" s="191" t="s">
        <v>1060</v>
      </c>
      <c r="N297" s="191"/>
      <c r="O297" s="191"/>
      <c r="P297" s="191"/>
      <c r="Q297" s="191"/>
      <c r="R297" s="191"/>
      <c r="S297" s="191"/>
      <c r="T297" s="191"/>
      <c r="U297" s="191"/>
      <c r="V297" s="191">
        <f t="shared" si="171"/>
        <v>0</v>
      </c>
      <c r="W297" s="191"/>
      <c r="X297" s="191"/>
      <c r="Y297" s="191">
        <v>1</v>
      </c>
      <c r="Z297" s="191"/>
      <c r="AA297" s="191"/>
      <c r="AB297" s="191"/>
      <c r="AC297" s="191"/>
      <c r="AD297" s="191"/>
      <c r="AE297" s="191"/>
      <c r="AF297" s="191">
        <f t="shared" si="150"/>
        <v>1</v>
      </c>
      <c r="AG297" s="191">
        <f t="shared" si="151"/>
        <v>0</v>
      </c>
      <c r="AH297" s="191">
        <f t="shared" si="152"/>
        <v>1</v>
      </c>
      <c r="AI297" s="191">
        <f t="shared" si="153"/>
        <v>0</v>
      </c>
      <c r="AJ297" s="191">
        <f t="shared" si="154"/>
        <v>0</v>
      </c>
      <c r="AK297" s="191">
        <f t="shared" si="155"/>
        <v>0</v>
      </c>
      <c r="AL297" s="191">
        <f t="shared" si="156"/>
        <v>0</v>
      </c>
      <c r="AM297" s="191">
        <f t="shared" si="157"/>
        <v>0</v>
      </c>
      <c r="AN297" s="191">
        <f t="shared" si="158"/>
        <v>0</v>
      </c>
      <c r="AO297" s="194">
        <f t="shared" si="159"/>
        <v>1</v>
      </c>
      <c r="AP297" s="165">
        <v>0</v>
      </c>
      <c r="AQ297" s="165">
        <v>0</v>
      </c>
      <c r="AR297" s="179">
        <f>$AO$297/4</f>
        <v>0.25</v>
      </c>
      <c r="AS297" s="179">
        <f t="shared" ref="AS297:AU297" si="178">$AO$297/4</f>
        <v>0.25</v>
      </c>
      <c r="AT297" s="179">
        <f t="shared" si="178"/>
        <v>0.25</v>
      </c>
      <c r="AU297" s="180">
        <f t="shared" si="178"/>
        <v>0.25</v>
      </c>
      <c r="AV297" s="178">
        <v>512318</v>
      </c>
      <c r="AW297" s="178">
        <v>171284</v>
      </c>
      <c r="AX297" s="200" t="s">
        <v>51</v>
      </c>
    </row>
    <row r="298" spans="1:50" ht="15" customHeight="1" x14ac:dyDescent="0.25">
      <c r="A298" s="191" t="s">
        <v>1061</v>
      </c>
      <c r="B298" s="191" t="s">
        <v>20</v>
      </c>
      <c r="C298" s="191"/>
      <c r="D298" s="157">
        <v>43731</v>
      </c>
      <c r="E298" s="157">
        <v>44827</v>
      </c>
      <c r="F298" s="170"/>
      <c r="G298" s="170"/>
      <c r="H298" s="194" t="s">
        <v>1130</v>
      </c>
      <c r="I298" s="115" t="s">
        <v>1203</v>
      </c>
      <c r="J298" s="115"/>
      <c r="K298" s="191" t="s">
        <v>1062</v>
      </c>
      <c r="L298" s="193" t="s">
        <v>1063</v>
      </c>
      <c r="M298" s="191" t="s">
        <v>1064</v>
      </c>
      <c r="N298" s="191"/>
      <c r="O298" s="191"/>
      <c r="P298" s="191">
        <v>2</v>
      </c>
      <c r="Q298" s="191"/>
      <c r="R298" s="191"/>
      <c r="S298" s="191"/>
      <c r="T298" s="191"/>
      <c r="U298" s="191"/>
      <c r="V298" s="191">
        <f t="shared" si="171"/>
        <v>2</v>
      </c>
      <c r="W298" s="191"/>
      <c r="X298" s="191">
        <v>7</v>
      </c>
      <c r="Y298" s="191"/>
      <c r="Z298" s="191"/>
      <c r="AA298" s="191"/>
      <c r="AB298" s="191"/>
      <c r="AC298" s="191"/>
      <c r="AD298" s="191"/>
      <c r="AE298" s="191"/>
      <c r="AF298" s="191">
        <f t="shared" si="150"/>
        <v>7</v>
      </c>
      <c r="AG298" s="191">
        <f t="shared" si="151"/>
        <v>7</v>
      </c>
      <c r="AH298" s="191">
        <f t="shared" si="152"/>
        <v>0</v>
      </c>
      <c r="AI298" s="191">
        <f t="shared" si="153"/>
        <v>-2</v>
      </c>
      <c r="AJ298" s="191">
        <f t="shared" si="154"/>
        <v>0</v>
      </c>
      <c r="AK298" s="191">
        <f t="shared" si="155"/>
        <v>0</v>
      </c>
      <c r="AL298" s="191">
        <f t="shared" si="156"/>
        <v>0</v>
      </c>
      <c r="AM298" s="191">
        <f t="shared" si="157"/>
        <v>0</v>
      </c>
      <c r="AN298" s="191">
        <f t="shared" si="158"/>
        <v>0</v>
      </c>
      <c r="AO298" s="194">
        <f t="shared" si="159"/>
        <v>5</v>
      </c>
      <c r="AP298" s="165">
        <v>0</v>
      </c>
      <c r="AQ298" s="165">
        <v>0</v>
      </c>
      <c r="AR298" s="179">
        <f>$AO$298/4</f>
        <v>1.25</v>
      </c>
      <c r="AS298" s="179">
        <f t="shared" ref="AS298:AU298" si="179">$AO$298/4</f>
        <v>1.25</v>
      </c>
      <c r="AT298" s="179">
        <f t="shared" si="179"/>
        <v>1.25</v>
      </c>
      <c r="AU298" s="180">
        <f t="shared" si="179"/>
        <v>1.25</v>
      </c>
      <c r="AV298" s="178">
        <v>518353</v>
      </c>
      <c r="AW298" s="178">
        <v>175510</v>
      </c>
      <c r="AX298" s="200" t="s">
        <v>95</v>
      </c>
    </row>
    <row r="299" spans="1:50" ht="15" customHeight="1" x14ac:dyDescent="0.25">
      <c r="A299" s="191" t="s">
        <v>1065</v>
      </c>
      <c r="B299" s="191" t="s">
        <v>38</v>
      </c>
      <c r="C299" s="191" t="s">
        <v>1234</v>
      </c>
      <c r="D299" s="157">
        <v>43738</v>
      </c>
      <c r="E299" s="157">
        <v>44834</v>
      </c>
      <c r="F299" s="160">
        <v>43878</v>
      </c>
      <c r="G299" s="170"/>
      <c r="H299" s="195" t="s">
        <v>1131</v>
      </c>
      <c r="I299" s="115" t="s">
        <v>1203</v>
      </c>
      <c r="J299" s="115"/>
      <c r="K299" s="191" t="s">
        <v>1066</v>
      </c>
      <c r="L299" s="193" t="s">
        <v>1067</v>
      </c>
      <c r="M299" s="191" t="s">
        <v>1068</v>
      </c>
      <c r="N299" s="191"/>
      <c r="O299" s="191"/>
      <c r="P299" s="191"/>
      <c r="Q299" s="191"/>
      <c r="R299" s="191"/>
      <c r="S299" s="191"/>
      <c r="T299" s="191"/>
      <c r="U299" s="191"/>
      <c r="V299" s="191">
        <f t="shared" si="171"/>
        <v>0</v>
      </c>
      <c r="W299" s="191"/>
      <c r="X299" s="191"/>
      <c r="Y299" s="191">
        <v>4</v>
      </c>
      <c r="Z299" s="191"/>
      <c r="AA299" s="191"/>
      <c r="AB299" s="191"/>
      <c r="AC299" s="191"/>
      <c r="AD299" s="191"/>
      <c r="AE299" s="191"/>
      <c r="AF299" s="191">
        <f t="shared" si="150"/>
        <v>4</v>
      </c>
      <c r="AG299" s="191">
        <f t="shared" si="151"/>
        <v>0</v>
      </c>
      <c r="AH299" s="191">
        <f t="shared" si="152"/>
        <v>4</v>
      </c>
      <c r="AI299" s="191">
        <f t="shared" si="153"/>
        <v>0</v>
      </c>
      <c r="AJ299" s="191">
        <f t="shared" si="154"/>
        <v>0</v>
      </c>
      <c r="AK299" s="191">
        <f t="shared" si="155"/>
        <v>0</v>
      </c>
      <c r="AL299" s="191">
        <f t="shared" si="156"/>
        <v>0</v>
      </c>
      <c r="AM299" s="191">
        <f t="shared" si="157"/>
        <v>0</v>
      </c>
      <c r="AN299" s="191">
        <f t="shared" si="158"/>
        <v>0</v>
      </c>
      <c r="AO299" s="194">
        <f t="shared" si="159"/>
        <v>4</v>
      </c>
      <c r="AP299" s="165">
        <v>0</v>
      </c>
      <c r="AQ299" s="165">
        <f>AO299</f>
        <v>4</v>
      </c>
      <c r="AR299" s="140">
        <v>0</v>
      </c>
      <c r="AS299" s="140">
        <v>0</v>
      </c>
      <c r="AT299" s="140">
        <v>0</v>
      </c>
      <c r="AU299" s="164">
        <v>0</v>
      </c>
      <c r="AV299" s="178">
        <v>516843</v>
      </c>
      <c r="AW299" s="178">
        <v>174266</v>
      </c>
      <c r="AX299" s="200" t="s">
        <v>36</v>
      </c>
    </row>
    <row r="300" spans="1:50" ht="15" customHeight="1" x14ac:dyDescent="0.25">
      <c r="A300" s="191" t="s">
        <v>1069</v>
      </c>
      <c r="B300" s="191" t="s">
        <v>38</v>
      </c>
      <c r="C300" s="191"/>
      <c r="D300" s="157">
        <v>43809</v>
      </c>
      <c r="E300" s="157">
        <v>44905</v>
      </c>
      <c r="F300" s="170"/>
      <c r="G300" s="160">
        <v>43813</v>
      </c>
      <c r="H300" s="156" t="s">
        <v>1129</v>
      </c>
      <c r="I300" s="115" t="s">
        <v>1203</v>
      </c>
      <c r="J300" s="115"/>
      <c r="K300" s="191" t="s">
        <v>1070</v>
      </c>
      <c r="L300" s="193" t="s">
        <v>1071</v>
      </c>
      <c r="M300" s="191" t="s">
        <v>1072</v>
      </c>
      <c r="N300" s="191"/>
      <c r="O300" s="191">
        <v>1</v>
      </c>
      <c r="P300" s="191"/>
      <c r="Q300" s="191"/>
      <c r="R300" s="191"/>
      <c r="S300" s="191"/>
      <c r="T300" s="191"/>
      <c r="U300" s="191"/>
      <c r="V300" s="191">
        <f t="shared" si="171"/>
        <v>1</v>
      </c>
      <c r="W300" s="191"/>
      <c r="X300" s="191"/>
      <c r="Y300" s="191"/>
      <c r="Z300" s="191"/>
      <c r="AA300" s="191"/>
      <c r="AB300" s="191"/>
      <c r="AC300" s="191"/>
      <c r="AD300" s="191"/>
      <c r="AE300" s="191"/>
      <c r="AF300" s="191">
        <f t="shared" si="150"/>
        <v>0</v>
      </c>
      <c r="AG300" s="191">
        <f t="shared" si="151"/>
        <v>0</v>
      </c>
      <c r="AH300" s="191">
        <f t="shared" si="152"/>
        <v>-1</v>
      </c>
      <c r="AI300" s="191">
        <f t="shared" si="153"/>
        <v>0</v>
      </c>
      <c r="AJ300" s="191">
        <f t="shared" si="154"/>
        <v>0</v>
      </c>
      <c r="AK300" s="191">
        <f t="shared" si="155"/>
        <v>0</v>
      </c>
      <c r="AL300" s="191">
        <f t="shared" si="156"/>
        <v>0</v>
      </c>
      <c r="AM300" s="191">
        <f t="shared" si="157"/>
        <v>0</v>
      </c>
      <c r="AN300" s="191">
        <f t="shared" si="158"/>
        <v>0</v>
      </c>
      <c r="AO300" s="194">
        <f t="shared" si="159"/>
        <v>-1</v>
      </c>
      <c r="AP300" s="165">
        <f>AO300</f>
        <v>-1</v>
      </c>
      <c r="AQ300" s="165">
        <v>0</v>
      </c>
      <c r="AR300" s="140">
        <v>0</v>
      </c>
      <c r="AS300" s="140">
        <v>0</v>
      </c>
      <c r="AT300" s="140">
        <v>0</v>
      </c>
      <c r="AU300" s="164">
        <v>0</v>
      </c>
      <c r="AV300" s="178">
        <v>513192</v>
      </c>
      <c r="AW300" s="178">
        <v>171188</v>
      </c>
      <c r="AX300" s="200" t="s">
        <v>51</v>
      </c>
    </row>
    <row r="301" spans="1:50" ht="15" customHeight="1" x14ac:dyDescent="0.25">
      <c r="A301" s="191" t="s">
        <v>1073</v>
      </c>
      <c r="B301" s="191" t="s">
        <v>52</v>
      </c>
      <c r="C301" s="191"/>
      <c r="D301" s="157">
        <v>43861</v>
      </c>
      <c r="E301" s="157">
        <v>44960</v>
      </c>
      <c r="F301" s="170"/>
      <c r="G301" s="170"/>
      <c r="H301" s="194" t="s">
        <v>1130</v>
      </c>
      <c r="I301" s="115" t="s">
        <v>1203</v>
      </c>
      <c r="J301" s="115"/>
      <c r="K301" s="191" t="s">
        <v>1074</v>
      </c>
      <c r="L301" s="193" t="s">
        <v>1075</v>
      </c>
      <c r="M301" s="191" t="s">
        <v>1076</v>
      </c>
      <c r="N301" s="191"/>
      <c r="O301" s="191"/>
      <c r="P301" s="191"/>
      <c r="Q301" s="191"/>
      <c r="R301" s="191"/>
      <c r="S301" s="191"/>
      <c r="T301" s="191"/>
      <c r="U301" s="191"/>
      <c r="V301" s="191">
        <f t="shared" si="171"/>
        <v>0</v>
      </c>
      <c r="W301" s="191"/>
      <c r="X301" s="191">
        <v>1</v>
      </c>
      <c r="Y301" s="191"/>
      <c r="Z301" s="191"/>
      <c r="AA301" s="191"/>
      <c r="AB301" s="191"/>
      <c r="AC301" s="191"/>
      <c r="AD301" s="191"/>
      <c r="AE301" s="191"/>
      <c r="AF301" s="191">
        <f t="shared" si="150"/>
        <v>1</v>
      </c>
      <c r="AG301" s="191">
        <f t="shared" si="151"/>
        <v>1</v>
      </c>
      <c r="AH301" s="191">
        <f t="shared" si="152"/>
        <v>0</v>
      </c>
      <c r="AI301" s="191">
        <f t="shared" si="153"/>
        <v>0</v>
      </c>
      <c r="AJ301" s="191">
        <f t="shared" si="154"/>
        <v>0</v>
      </c>
      <c r="AK301" s="191">
        <f t="shared" si="155"/>
        <v>0</v>
      </c>
      <c r="AL301" s="191">
        <f t="shared" si="156"/>
        <v>0</v>
      </c>
      <c r="AM301" s="191">
        <f t="shared" si="157"/>
        <v>0</v>
      </c>
      <c r="AN301" s="191">
        <f t="shared" si="158"/>
        <v>0</v>
      </c>
      <c r="AO301" s="194">
        <f t="shared" si="159"/>
        <v>1</v>
      </c>
      <c r="AP301" s="165">
        <v>0</v>
      </c>
      <c r="AQ301" s="165">
        <v>0</v>
      </c>
      <c r="AR301" s="179">
        <f>$AO$301/4</f>
        <v>0.25</v>
      </c>
      <c r="AS301" s="179">
        <f t="shared" ref="AS301:AU301" si="180">$AO$301/4</f>
        <v>0.25</v>
      </c>
      <c r="AT301" s="179">
        <f t="shared" si="180"/>
        <v>0.25</v>
      </c>
      <c r="AU301" s="180">
        <f t="shared" si="180"/>
        <v>0.25</v>
      </c>
      <c r="AV301" s="178">
        <v>519131</v>
      </c>
      <c r="AW301" s="178">
        <v>176452</v>
      </c>
      <c r="AX301" s="200" t="s">
        <v>62</v>
      </c>
    </row>
    <row r="302" spans="1:50" ht="15" customHeight="1" x14ac:dyDescent="0.25">
      <c r="A302" s="191" t="s">
        <v>1077</v>
      </c>
      <c r="B302" s="191" t="s">
        <v>38</v>
      </c>
      <c r="C302" s="191" t="s">
        <v>1234</v>
      </c>
      <c r="D302" s="157">
        <v>43774</v>
      </c>
      <c r="E302" s="157">
        <v>44747</v>
      </c>
      <c r="F302" s="170"/>
      <c r="G302" s="170"/>
      <c r="H302" s="194" t="s">
        <v>1130</v>
      </c>
      <c r="I302" s="115" t="s">
        <v>1203</v>
      </c>
      <c r="J302" s="115"/>
      <c r="K302" s="191" t="s">
        <v>1078</v>
      </c>
      <c r="L302" s="193" t="s">
        <v>1079</v>
      </c>
      <c r="M302" s="191" t="s">
        <v>85</v>
      </c>
      <c r="N302" s="191"/>
      <c r="O302" s="191"/>
      <c r="P302" s="191"/>
      <c r="Q302" s="191"/>
      <c r="R302" s="191"/>
      <c r="S302" s="191"/>
      <c r="T302" s="191"/>
      <c r="U302" s="191"/>
      <c r="V302" s="191">
        <f t="shared" si="171"/>
        <v>0</v>
      </c>
      <c r="W302" s="191"/>
      <c r="X302" s="191"/>
      <c r="Y302" s="191"/>
      <c r="Z302" s="191">
        <v>1</v>
      </c>
      <c r="AA302" s="191"/>
      <c r="AB302" s="191"/>
      <c r="AC302" s="191"/>
      <c r="AD302" s="191"/>
      <c r="AE302" s="191"/>
      <c r="AF302" s="191">
        <f t="shared" si="150"/>
        <v>1</v>
      </c>
      <c r="AG302" s="191">
        <f t="shared" si="151"/>
        <v>0</v>
      </c>
      <c r="AH302" s="191">
        <f t="shared" si="152"/>
        <v>0</v>
      </c>
      <c r="AI302" s="191">
        <f t="shared" si="153"/>
        <v>1</v>
      </c>
      <c r="AJ302" s="191">
        <f t="shared" si="154"/>
        <v>0</v>
      </c>
      <c r="AK302" s="191">
        <f t="shared" si="155"/>
        <v>0</v>
      </c>
      <c r="AL302" s="191">
        <f t="shared" si="156"/>
        <v>0</v>
      </c>
      <c r="AM302" s="191">
        <f t="shared" si="157"/>
        <v>0</v>
      </c>
      <c r="AN302" s="191">
        <f t="shared" si="158"/>
        <v>0</v>
      </c>
      <c r="AO302" s="194">
        <f t="shared" si="159"/>
        <v>1</v>
      </c>
      <c r="AP302" s="165">
        <v>0</v>
      </c>
      <c r="AQ302" s="165">
        <v>0</v>
      </c>
      <c r="AR302" s="179">
        <f>$AO$302/4</f>
        <v>0.25</v>
      </c>
      <c r="AS302" s="179">
        <f t="shared" ref="AS302:AU302" si="181">$AO$302/4</f>
        <v>0.25</v>
      </c>
      <c r="AT302" s="179">
        <f t="shared" si="181"/>
        <v>0.25</v>
      </c>
      <c r="AU302" s="180">
        <f t="shared" si="181"/>
        <v>0.25</v>
      </c>
      <c r="AV302" s="178">
        <v>521408</v>
      </c>
      <c r="AW302" s="178">
        <v>175714</v>
      </c>
      <c r="AX302" s="200" t="s">
        <v>86</v>
      </c>
    </row>
    <row r="303" spans="1:50" ht="15" customHeight="1" x14ac:dyDescent="0.25">
      <c r="A303" s="191" t="s">
        <v>1080</v>
      </c>
      <c r="B303" s="191" t="s">
        <v>38</v>
      </c>
      <c r="C303" s="191"/>
      <c r="D303" s="157">
        <v>43859</v>
      </c>
      <c r="E303" s="157">
        <v>44955</v>
      </c>
      <c r="F303" s="170"/>
      <c r="G303" s="170"/>
      <c r="H303" s="156" t="s">
        <v>1130</v>
      </c>
      <c r="I303" s="115" t="s">
        <v>1203</v>
      </c>
      <c r="J303" s="115"/>
      <c r="K303" s="191" t="s">
        <v>1081</v>
      </c>
      <c r="L303" s="193" t="s">
        <v>1082</v>
      </c>
      <c r="M303" s="191" t="s">
        <v>1083</v>
      </c>
      <c r="N303" s="191">
        <v>1</v>
      </c>
      <c r="O303" s="191">
        <v>4</v>
      </c>
      <c r="P303" s="191"/>
      <c r="Q303" s="191"/>
      <c r="R303" s="191"/>
      <c r="S303" s="191"/>
      <c r="T303" s="191"/>
      <c r="U303" s="191"/>
      <c r="V303" s="191">
        <f t="shared" si="171"/>
        <v>5</v>
      </c>
      <c r="W303" s="191"/>
      <c r="X303" s="191">
        <v>1</v>
      </c>
      <c r="Y303" s="191">
        <v>4</v>
      </c>
      <c r="Z303" s="191"/>
      <c r="AA303" s="191"/>
      <c r="AB303" s="191"/>
      <c r="AC303" s="191"/>
      <c r="AD303" s="191"/>
      <c r="AE303" s="191"/>
      <c r="AF303" s="191">
        <f t="shared" si="150"/>
        <v>5</v>
      </c>
      <c r="AG303" s="191">
        <f t="shared" si="151"/>
        <v>0</v>
      </c>
      <c r="AH303" s="191">
        <f t="shared" si="152"/>
        <v>0</v>
      </c>
      <c r="AI303" s="191">
        <f t="shared" si="153"/>
        <v>0</v>
      </c>
      <c r="AJ303" s="191">
        <f t="shared" si="154"/>
        <v>0</v>
      </c>
      <c r="AK303" s="191">
        <f t="shared" si="155"/>
        <v>0</v>
      </c>
      <c r="AL303" s="191">
        <f t="shared" si="156"/>
        <v>0</v>
      </c>
      <c r="AM303" s="191">
        <f t="shared" si="157"/>
        <v>0</v>
      </c>
      <c r="AN303" s="191">
        <f t="shared" si="158"/>
        <v>0</v>
      </c>
      <c r="AO303" s="194">
        <f t="shared" si="159"/>
        <v>0</v>
      </c>
      <c r="AP303" s="165">
        <v>0</v>
      </c>
      <c r="AQ303" s="165">
        <v>0</v>
      </c>
      <c r="AR303" s="140">
        <v>0</v>
      </c>
      <c r="AS303" s="140">
        <v>0</v>
      </c>
      <c r="AT303" s="140">
        <v>0</v>
      </c>
      <c r="AU303" s="164">
        <v>0</v>
      </c>
      <c r="AV303" s="178">
        <v>516497</v>
      </c>
      <c r="AW303" s="178">
        <v>173537</v>
      </c>
      <c r="AX303" s="200" t="s">
        <v>94</v>
      </c>
    </row>
    <row r="304" spans="1:50" ht="15" customHeight="1" x14ac:dyDescent="0.25">
      <c r="A304" s="191" t="s">
        <v>1084</v>
      </c>
      <c r="B304" s="191" t="s">
        <v>38</v>
      </c>
      <c r="C304" s="191" t="s">
        <v>1234</v>
      </c>
      <c r="D304" s="157">
        <v>43787</v>
      </c>
      <c r="E304" s="157">
        <v>44883</v>
      </c>
      <c r="F304" s="170"/>
      <c r="G304" s="170"/>
      <c r="H304" s="194" t="s">
        <v>1130</v>
      </c>
      <c r="I304" s="115" t="s">
        <v>1203</v>
      </c>
      <c r="J304" s="115"/>
      <c r="K304" s="191" t="s">
        <v>1085</v>
      </c>
      <c r="L304" s="181" t="s">
        <v>1086</v>
      </c>
      <c r="M304" s="191" t="s">
        <v>1087</v>
      </c>
      <c r="N304" s="191"/>
      <c r="O304" s="191"/>
      <c r="P304" s="191"/>
      <c r="Q304" s="191"/>
      <c r="R304" s="191"/>
      <c r="S304" s="191"/>
      <c r="T304" s="191"/>
      <c r="U304" s="191"/>
      <c r="V304" s="191">
        <f t="shared" si="171"/>
        <v>0</v>
      </c>
      <c r="W304" s="191"/>
      <c r="X304" s="191"/>
      <c r="Y304" s="191">
        <v>1</v>
      </c>
      <c r="Z304" s="191"/>
      <c r="AA304" s="191"/>
      <c r="AB304" s="191"/>
      <c r="AC304" s="191"/>
      <c r="AD304" s="191"/>
      <c r="AE304" s="191"/>
      <c r="AF304" s="191">
        <f t="shared" si="150"/>
        <v>1</v>
      </c>
      <c r="AG304" s="191">
        <f t="shared" si="151"/>
        <v>0</v>
      </c>
      <c r="AH304" s="191">
        <f t="shared" si="152"/>
        <v>1</v>
      </c>
      <c r="AI304" s="191">
        <f t="shared" si="153"/>
        <v>0</v>
      </c>
      <c r="AJ304" s="191">
        <f t="shared" si="154"/>
        <v>0</v>
      </c>
      <c r="AK304" s="191">
        <f t="shared" si="155"/>
        <v>0</v>
      </c>
      <c r="AL304" s="191">
        <f t="shared" si="156"/>
        <v>0</v>
      </c>
      <c r="AM304" s="191">
        <f t="shared" si="157"/>
        <v>0</v>
      </c>
      <c r="AN304" s="191">
        <f t="shared" si="158"/>
        <v>0</v>
      </c>
      <c r="AO304" s="194">
        <f t="shared" si="159"/>
        <v>1</v>
      </c>
      <c r="AP304" s="165">
        <v>0</v>
      </c>
      <c r="AQ304" s="165">
        <v>0</v>
      </c>
      <c r="AR304" s="179">
        <f>$AO$304/4</f>
        <v>0.25</v>
      </c>
      <c r="AS304" s="179">
        <f t="shared" ref="AS304:AU304" si="182">$AO$304/4</f>
        <v>0.25</v>
      </c>
      <c r="AT304" s="179">
        <f t="shared" si="182"/>
        <v>0.25</v>
      </c>
      <c r="AU304" s="180">
        <f t="shared" si="182"/>
        <v>0.25</v>
      </c>
      <c r="AV304" s="178">
        <v>515035</v>
      </c>
      <c r="AW304" s="178">
        <v>171569</v>
      </c>
      <c r="AX304" s="200" t="s">
        <v>87</v>
      </c>
    </row>
    <row r="305" spans="1:50" ht="15" customHeight="1" x14ac:dyDescent="0.25">
      <c r="A305" s="191" t="s">
        <v>1088</v>
      </c>
      <c r="B305" s="191" t="s">
        <v>52</v>
      </c>
      <c r="C305" s="191"/>
      <c r="D305" s="157">
        <v>43903</v>
      </c>
      <c r="E305" s="157">
        <v>45001</v>
      </c>
      <c r="F305" s="170"/>
      <c r="G305" s="157">
        <v>43906</v>
      </c>
      <c r="H305" s="194" t="s">
        <v>1129</v>
      </c>
      <c r="I305" s="115" t="s">
        <v>1203</v>
      </c>
      <c r="J305" s="115"/>
      <c r="K305" s="191" t="s">
        <v>1089</v>
      </c>
      <c r="L305" s="193" t="s">
        <v>1090</v>
      </c>
      <c r="M305" s="191" t="s">
        <v>716</v>
      </c>
      <c r="N305" s="191"/>
      <c r="O305" s="191"/>
      <c r="P305" s="191"/>
      <c r="Q305" s="191"/>
      <c r="R305" s="191"/>
      <c r="S305" s="191"/>
      <c r="T305" s="191"/>
      <c r="U305" s="191"/>
      <c r="V305" s="191">
        <f t="shared" si="171"/>
        <v>0</v>
      </c>
      <c r="W305" s="191"/>
      <c r="X305" s="191">
        <v>1</v>
      </c>
      <c r="Y305" s="191"/>
      <c r="Z305" s="191"/>
      <c r="AA305" s="191"/>
      <c r="AB305" s="191"/>
      <c r="AC305" s="191"/>
      <c r="AD305" s="191"/>
      <c r="AE305" s="191"/>
      <c r="AF305" s="191">
        <f t="shared" si="150"/>
        <v>1</v>
      </c>
      <c r="AG305" s="191">
        <f t="shared" si="151"/>
        <v>1</v>
      </c>
      <c r="AH305" s="191">
        <f t="shared" si="152"/>
        <v>0</v>
      </c>
      <c r="AI305" s="191">
        <f t="shared" si="153"/>
        <v>0</v>
      </c>
      <c r="AJ305" s="191">
        <f t="shared" si="154"/>
        <v>0</v>
      </c>
      <c r="AK305" s="191">
        <f t="shared" si="155"/>
        <v>0</v>
      </c>
      <c r="AL305" s="191">
        <f t="shared" si="156"/>
        <v>0</v>
      </c>
      <c r="AM305" s="191">
        <f t="shared" si="157"/>
        <v>0</v>
      </c>
      <c r="AN305" s="191">
        <f t="shared" si="158"/>
        <v>0</v>
      </c>
      <c r="AO305" s="194">
        <f t="shared" si="159"/>
        <v>1</v>
      </c>
      <c r="AP305" s="165">
        <f>AO305</f>
        <v>1</v>
      </c>
      <c r="AQ305" s="165">
        <v>0</v>
      </c>
      <c r="AR305" s="140">
        <v>0</v>
      </c>
      <c r="AS305" s="140">
        <v>0</v>
      </c>
      <c r="AT305" s="140">
        <v>0</v>
      </c>
      <c r="AU305" s="164">
        <v>0</v>
      </c>
      <c r="AV305" s="178">
        <v>513712</v>
      </c>
      <c r="AW305" s="178">
        <v>172398</v>
      </c>
      <c r="AX305" s="200" t="s">
        <v>41</v>
      </c>
    </row>
    <row r="306" spans="1:50" ht="15" customHeight="1" x14ac:dyDescent="0.25">
      <c r="A306" s="191" t="s">
        <v>1091</v>
      </c>
      <c r="B306" s="191" t="s">
        <v>20</v>
      </c>
      <c r="C306" s="191"/>
      <c r="D306" s="157">
        <v>43901</v>
      </c>
      <c r="E306" s="157">
        <v>44996</v>
      </c>
      <c r="F306" s="170"/>
      <c r="G306" s="170"/>
      <c r="H306" s="194" t="s">
        <v>1130</v>
      </c>
      <c r="I306" s="115" t="s">
        <v>1203</v>
      </c>
      <c r="J306" s="115"/>
      <c r="K306" s="191" t="s">
        <v>1092</v>
      </c>
      <c r="L306" s="193" t="s">
        <v>1093</v>
      </c>
      <c r="M306" s="191" t="s">
        <v>1094</v>
      </c>
      <c r="N306" s="191"/>
      <c r="O306" s="191"/>
      <c r="P306" s="191"/>
      <c r="Q306" s="191">
        <v>1</v>
      </c>
      <c r="R306" s="191"/>
      <c r="S306" s="191"/>
      <c r="T306" s="191"/>
      <c r="U306" s="191"/>
      <c r="V306" s="191">
        <f t="shared" si="171"/>
        <v>1</v>
      </c>
      <c r="W306" s="191"/>
      <c r="X306" s="191"/>
      <c r="Y306" s="191"/>
      <c r="Z306" s="191"/>
      <c r="AA306" s="191"/>
      <c r="AB306" s="191">
        <v>1</v>
      </c>
      <c r="AC306" s="191"/>
      <c r="AD306" s="191"/>
      <c r="AE306" s="191"/>
      <c r="AF306" s="191">
        <f t="shared" si="150"/>
        <v>1</v>
      </c>
      <c r="AG306" s="191">
        <f t="shared" si="151"/>
        <v>0</v>
      </c>
      <c r="AH306" s="191">
        <f t="shared" si="152"/>
        <v>0</v>
      </c>
      <c r="AI306" s="191">
        <f t="shared" si="153"/>
        <v>0</v>
      </c>
      <c r="AJ306" s="191">
        <f t="shared" si="154"/>
        <v>-1</v>
      </c>
      <c r="AK306" s="191">
        <f t="shared" si="155"/>
        <v>1</v>
      </c>
      <c r="AL306" s="191">
        <f t="shared" si="156"/>
        <v>0</v>
      </c>
      <c r="AM306" s="191">
        <f t="shared" si="157"/>
        <v>0</v>
      </c>
      <c r="AN306" s="191">
        <f t="shared" si="158"/>
        <v>0</v>
      </c>
      <c r="AO306" s="194">
        <f t="shared" si="159"/>
        <v>0</v>
      </c>
      <c r="AP306" s="165">
        <v>0</v>
      </c>
      <c r="AQ306" s="165">
        <v>0</v>
      </c>
      <c r="AR306" s="140">
        <v>0</v>
      </c>
      <c r="AS306" s="140">
        <v>0</v>
      </c>
      <c r="AT306" s="140">
        <v>0</v>
      </c>
      <c r="AU306" s="164">
        <v>0</v>
      </c>
      <c r="AV306" s="178">
        <v>517948</v>
      </c>
      <c r="AW306" s="178">
        <v>172696</v>
      </c>
      <c r="AX306" s="200" t="s">
        <v>25</v>
      </c>
    </row>
    <row r="307" spans="1:50" ht="15" customHeight="1" x14ac:dyDescent="0.25">
      <c r="A307" s="191" t="s">
        <v>1095</v>
      </c>
      <c r="B307" s="191" t="s">
        <v>38</v>
      </c>
      <c r="C307" s="191"/>
      <c r="D307" s="157">
        <v>43850</v>
      </c>
      <c r="E307" s="157">
        <v>43850</v>
      </c>
      <c r="F307" s="170"/>
      <c r="G307" s="157">
        <v>43850</v>
      </c>
      <c r="H307" s="156" t="s">
        <v>1129</v>
      </c>
      <c r="I307" s="115" t="s">
        <v>1203</v>
      </c>
      <c r="J307" s="115"/>
      <c r="K307" s="191" t="s">
        <v>1096</v>
      </c>
      <c r="L307" s="193" t="s">
        <v>1097</v>
      </c>
      <c r="M307" s="191" t="s">
        <v>1098</v>
      </c>
      <c r="N307" s="191"/>
      <c r="O307" s="191"/>
      <c r="P307" s="191">
        <v>1</v>
      </c>
      <c r="Q307" s="191"/>
      <c r="R307" s="191"/>
      <c r="S307" s="191"/>
      <c r="T307" s="191"/>
      <c r="U307" s="191"/>
      <c r="V307" s="191">
        <f t="shared" si="171"/>
        <v>1</v>
      </c>
      <c r="W307" s="191"/>
      <c r="X307" s="191"/>
      <c r="Y307" s="191"/>
      <c r="Z307" s="191"/>
      <c r="AA307" s="191"/>
      <c r="AB307" s="191"/>
      <c r="AC307" s="191">
        <v>1</v>
      </c>
      <c r="AD307" s="191"/>
      <c r="AE307" s="191"/>
      <c r="AF307" s="191">
        <f t="shared" si="150"/>
        <v>1</v>
      </c>
      <c r="AG307" s="191">
        <f t="shared" si="151"/>
        <v>0</v>
      </c>
      <c r="AH307" s="191">
        <f t="shared" si="152"/>
        <v>0</v>
      </c>
      <c r="AI307" s="191">
        <f t="shared" si="153"/>
        <v>-1</v>
      </c>
      <c r="AJ307" s="191">
        <f t="shared" si="154"/>
        <v>0</v>
      </c>
      <c r="AK307" s="191">
        <f t="shared" si="155"/>
        <v>0</v>
      </c>
      <c r="AL307" s="191">
        <f t="shared" si="156"/>
        <v>1</v>
      </c>
      <c r="AM307" s="191">
        <f t="shared" si="157"/>
        <v>0</v>
      </c>
      <c r="AN307" s="191">
        <f t="shared" si="158"/>
        <v>0</v>
      </c>
      <c r="AO307" s="194">
        <f t="shared" si="159"/>
        <v>0</v>
      </c>
      <c r="AP307" s="165">
        <f>AO307</f>
        <v>0</v>
      </c>
      <c r="AQ307" s="165">
        <v>0</v>
      </c>
      <c r="AR307" s="140">
        <v>0</v>
      </c>
      <c r="AS307" s="140">
        <v>0</v>
      </c>
      <c r="AT307" s="140">
        <v>0</v>
      </c>
      <c r="AU307" s="164">
        <v>0</v>
      </c>
      <c r="AV307" s="178">
        <v>512883</v>
      </c>
      <c r="AW307" s="178">
        <v>173656</v>
      </c>
      <c r="AX307" s="200" t="s">
        <v>61</v>
      </c>
    </row>
    <row r="308" spans="1:50" ht="15" customHeight="1" x14ac:dyDescent="0.25">
      <c r="A308" s="191" t="s">
        <v>1099</v>
      </c>
      <c r="B308" s="191" t="s">
        <v>46</v>
      </c>
      <c r="C308" s="191"/>
      <c r="D308" s="157">
        <v>43861</v>
      </c>
      <c r="E308" s="157">
        <v>43861</v>
      </c>
      <c r="F308" s="170"/>
      <c r="G308" s="157">
        <v>43861</v>
      </c>
      <c r="H308" s="156" t="s">
        <v>1129</v>
      </c>
      <c r="I308" s="115" t="s">
        <v>1203</v>
      </c>
      <c r="J308" s="115"/>
      <c r="K308" s="191" t="s">
        <v>1100</v>
      </c>
      <c r="L308" s="193" t="s">
        <v>1101</v>
      </c>
      <c r="M308" s="191" t="s">
        <v>1102</v>
      </c>
      <c r="N308" s="191"/>
      <c r="O308" s="191"/>
      <c r="P308" s="191"/>
      <c r="Q308" s="191"/>
      <c r="R308" s="191"/>
      <c r="S308" s="191"/>
      <c r="T308" s="191"/>
      <c r="U308" s="191"/>
      <c r="V308" s="191">
        <f t="shared" si="171"/>
        <v>0</v>
      </c>
      <c r="W308" s="191"/>
      <c r="X308" s="191">
        <v>1</v>
      </c>
      <c r="Y308" s="191"/>
      <c r="Z308" s="191"/>
      <c r="AA308" s="191"/>
      <c r="AB308" s="191"/>
      <c r="AC308" s="191"/>
      <c r="AD308" s="191"/>
      <c r="AE308" s="191"/>
      <c r="AF308" s="191">
        <f t="shared" si="150"/>
        <v>1</v>
      </c>
      <c r="AG308" s="191">
        <f t="shared" si="151"/>
        <v>1</v>
      </c>
      <c r="AH308" s="191">
        <f t="shared" si="152"/>
        <v>0</v>
      </c>
      <c r="AI308" s="191">
        <f t="shared" si="153"/>
        <v>0</v>
      </c>
      <c r="AJ308" s="191">
        <f t="shared" si="154"/>
        <v>0</v>
      </c>
      <c r="AK308" s="191">
        <f t="shared" si="155"/>
        <v>0</v>
      </c>
      <c r="AL308" s="191">
        <f t="shared" si="156"/>
        <v>0</v>
      </c>
      <c r="AM308" s="191">
        <f t="shared" si="157"/>
        <v>0</v>
      </c>
      <c r="AN308" s="191">
        <f t="shared" si="158"/>
        <v>0</v>
      </c>
      <c r="AO308" s="194">
        <f t="shared" si="159"/>
        <v>1</v>
      </c>
      <c r="AP308" s="165">
        <f>AO308</f>
        <v>1</v>
      </c>
      <c r="AQ308" s="165">
        <v>0</v>
      </c>
      <c r="AR308" s="140">
        <v>0</v>
      </c>
      <c r="AS308" s="140">
        <v>0</v>
      </c>
      <c r="AT308" s="140">
        <v>0</v>
      </c>
      <c r="AU308" s="164">
        <v>0</v>
      </c>
      <c r="AV308" s="178">
        <v>516930</v>
      </c>
      <c r="AW308" s="178">
        <v>173775</v>
      </c>
      <c r="AX308" s="200" t="s">
        <v>94</v>
      </c>
    </row>
    <row r="309" spans="1:50" ht="15" customHeight="1" x14ac:dyDescent="0.25">
      <c r="A309" s="191" t="s">
        <v>1103</v>
      </c>
      <c r="B309" s="191" t="s">
        <v>38</v>
      </c>
      <c r="C309" s="191" t="s">
        <v>1234</v>
      </c>
      <c r="D309" s="157">
        <v>43867</v>
      </c>
      <c r="E309" s="157">
        <v>44963</v>
      </c>
      <c r="F309" s="160">
        <v>43871</v>
      </c>
      <c r="G309" s="170"/>
      <c r="H309" s="156" t="s">
        <v>1131</v>
      </c>
      <c r="I309" s="115" t="s">
        <v>1203</v>
      </c>
      <c r="J309" s="115"/>
      <c r="K309" s="191" t="s">
        <v>1104</v>
      </c>
      <c r="L309" s="193" t="s">
        <v>1105</v>
      </c>
      <c r="M309" s="191" t="s">
        <v>1106</v>
      </c>
      <c r="N309" s="191"/>
      <c r="O309" s="191"/>
      <c r="P309" s="191"/>
      <c r="Q309" s="191"/>
      <c r="R309" s="191"/>
      <c r="S309" s="191"/>
      <c r="T309" s="191"/>
      <c r="U309" s="191"/>
      <c r="V309" s="191">
        <f t="shared" si="171"/>
        <v>0</v>
      </c>
      <c r="W309" s="191"/>
      <c r="X309" s="191">
        <v>2</v>
      </c>
      <c r="Y309" s="191"/>
      <c r="Z309" s="191"/>
      <c r="AA309" s="191"/>
      <c r="AB309" s="191"/>
      <c r="AC309" s="191"/>
      <c r="AD309" s="191"/>
      <c r="AE309" s="191"/>
      <c r="AF309" s="191">
        <f t="shared" si="150"/>
        <v>2</v>
      </c>
      <c r="AG309" s="191">
        <f t="shared" si="151"/>
        <v>2</v>
      </c>
      <c r="AH309" s="191">
        <f t="shared" si="152"/>
        <v>0</v>
      </c>
      <c r="AI309" s="191">
        <f t="shared" si="153"/>
        <v>0</v>
      </c>
      <c r="AJ309" s="191">
        <f t="shared" si="154"/>
        <v>0</v>
      </c>
      <c r="AK309" s="191">
        <f t="shared" si="155"/>
        <v>0</v>
      </c>
      <c r="AL309" s="191">
        <f t="shared" si="156"/>
        <v>0</v>
      </c>
      <c r="AM309" s="191">
        <f t="shared" si="157"/>
        <v>0</v>
      </c>
      <c r="AN309" s="191">
        <f t="shared" si="158"/>
        <v>0</v>
      </c>
      <c r="AO309" s="194">
        <f t="shared" si="159"/>
        <v>2</v>
      </c>
      <c r="AP309" s="165">
        <v>0</v>
      </c>
      <c r="AQ309" s="165">
        <f>AO309</f>
        <v>2</v>
      </c>
      <c r="AR309" s="140">
        <v>0</v>
      </c>
      <c r="AS309" s="140">
        <v>0</v>
      </c>
      <c r="AT309" s="140">
        <v>0</v>
      </c>
      <c r="AU309" s="164">
        <v>0</v>
      </c>
      <c r="AV309" s="178">
        <v>520890</v>
      </c>
      <c r="AW309" s="178">
        <v>175755</v>
      </c>
      <c r="AX309" s="200" t="s">
        <v>86</v>
      </c>
    </row>
    <row r="310" spans="1:50" ht="15" customHeight="1" x14ac:dyDescent="0.25">
      <c r="A310" s="191" t="s">
        <v>1107</v>
      </c>
      <c r="B310" s="191" t="s">
        <v>38</v>
      </c>
      <c r="C310" s="191"/>
      <c r="D310" s="157">
        <v>43886</v>
      </c>
      <c r="E310" s="157">
        <v>43886</v>
      </c>
      <c r="F310" s="170"/>
      <c r="G310" s="160">
        <v>43886</v>
      </c>
      <c r="H310" s="194" t="s">
        <v>1129</v>
      </c>
      <c r="I310" s="115" t="s">
        <v>1203</v>
      </c>
      <c r="J310" s="115"/>
      <c r="K310" s="191" t="s">
        <v>1108</v>
      </c>
      <c r="L310" s="193" t="s">
        <v>1109</v>
      </c>
      <c r="M310" s="191" t="s">
        <v>1110</v>
      </c>
      <c r="N310" s="191"/>
      <c r="O310" s="191"/>
      <c r="P310" s="191"/>
      <c r="Q310" s="191"/>
      <c r="R310" s="191"/>
      <c r="S310" s="191"/>
      <c r="T310" s="191"/>
      <c r="U310" s="191"/>
      <c r="V310" s="191">
        <f t="shared" si="171"/>
        <v>0</v>
      </c>
      <c r="W310" s="191"/>
      <c r="X310" s="191"/>
      <c r="Y310" s="191">
        <v>1</v>
      </c>
      <c r="Z310" s="191"/>
      <c r="AA310" s="191"/>
      <c r="AB310" s="191"/>
      <c r="AC310" s="191"/>
      <c r="AD310" s="191"/>
      <c r="AE310" s="191"/>
      <c r="AF310" s="191">
        <f t="shared" si="150"/>
        <v>1</v>
      </c>
      <c r="AG310" s="191">
        <f t="shared" si="151"/>
        <v>0</v>
      </c>
      <c r="AH310" s="191">
        <f t="shared" si="152"/>
        <v>1</v>
      </c>
      <c r="AI310" s="191">
        <f t="shared" si="153"/>
        <v>0</v>
      </c>
      <c r="AJ310" s="191">
        <f t="shared" si="154"/>
        <v>0</v>
      </c>
      <c r="AK310" s="191">
        <f t="shared" si="155"/>
        <v>0</v>
      </c>
      <c r="AL310" s="191">
        <f t="shared" si="156"/>
        <v>0</v>
      </c>
      <c r="AM310" s="191">
        <f t="shared" si="157"/>
        <v>0</v>
      </c>
      <c r="AN310" s="191">
        <f t="shared" si="158"/>
        <v>0</v>
      </c>
      <c r="AO310" s="194">
        <f t="shared" si="159"/>
        <v>1</v>
      </c>
      <c r="AP310" s="165">
        <f>AO310</f>
        <v>1</v>
      </c>
      <c r="AQ310" s="165">
        <v>0</v>
      </c>
      <c r="AR310" s="140">
        <v>0</v>
      </c>
      <c r="AS310" s="140">
        <v>0</v>
      </c>
      <c r="AT310" s="140">
        <v>0</v>
      </c>
      <c r="AU310" s="164">
        <v>0</v>
      </c>
      <c r="AV310" s="178">
        <v>513949</v>
      </c>
      <c r="AW310" s="178">
        <v>169534</v>
      </c>
      <c r="AX310" s="200" t="s">
        <v>26</v>
      </c>
    </row>
    <row r="311" spans="1:50" ht="15" customHeight="1" x14ac:dyDescent="0.25">
      <c r="A311" s="191" t="s">
        <v>1111</v>
      </c>
      <c r="B311" s="191" t="s">
        <v>38</v>
      </c>
      <c r="C311" s="191" t="s">
        <v>1234</v>
      </c>
      <c r="D311" s="157">
        <v>43875</v>
      </c>
      <c r="E311" s="157">
        <v>44012</v>
      </c>
      <c r="F311" s="160">
        <v>43892</v>
      </c>
      <c r="G311" s="170"/>
      <c r="H311" s="156" t="s">
        <v>1131</v>
      </c>
      <c r="I311" s="115" t="s">
        <v>1203</v>
      </c>
      <c r="J311" s="115"/>
      <c r="K311" s="115" t="s">
        <v>1112</v>
      </c>
      <c r="L311" s="181" t="s">
        <v>1113</v>
      </c>
      <c r="M311" s="191" t="s">
        <v>1114</v>
      </c>
      <c r="N311" s="191"/>
      <c r="O311" s="191"/>
      <c r="P311" s="191"/>
      <c r="Q311" s="191"/>
      <c r="R311" s="191"/>
      <c r="S311" s="191"/>
      <c r="T311" s="191"/>
      <c r="U311" s="191"/>
      <c r="V311" s="191">
        <f t="shared" si="171"/>
        <v>0</v>
      </c>
      <c r="W311" s="191"/>
      <c r="X311" s="191">
        <v>2</v>
      </c>
      <c r="Y311" s="191"/>
      <c r="Z311" s="191"/>
      <c r="AA311" s="191"/>
      <c r="AB311" s="191"/>
      <c r="AC311" s="191"/>
      <c r="AD311" s="191"/>
      <c r="AE311" s="191"/>
      <c r="AF311" s="191">
        <f t="shared" si="150"/>
        <v>2</v>
      </c>
      <c r="AG311" s="191">
        <f t="shared" si="151"/>
        <v>2</v>
      </c>
      <c r="AH311" s="191">
        <f t="shared" si="152"/>
        <v>0</v>
      </c>
      <c r="AI311" s="191">
        <f t="shared" si="153"/>
        <v>0</v>
      </c>
      <c r="AJ311" s="191">
        <f t="shared" si="154"/>
        <v>0</v>
      </c>
      <c r="AK311" s="191">
        <f t="shared" si="155"/>
        <v>0</v>
      </c>
      <c r="AL311" s="191">
        <f t="shared" si="156"/>
        <v>0</v>
      </c>
      <c r="AM311" s="191">
        <f t="shared" si="157"/>
        <v>0</v>
      </c>
      <c r="AN311" s="191">
        <f t="shared" si="158"/>
        <v>0</v>
      </c>
      <c r="AO311" s="194">
        <f t="shared" si="159"/>
        <v>2</v>
      </c>
      <c r="AP311" s="165">
        <v>0</v>
      </c>
      <c r="AQ311" s="165">
        <f>AO311</f>
        <v>2</v>
      </c>
      <c r="AR311" s="140">
        <v>0</v>
      </c>
      <c r="AS311" s="140">
        <v>0</v>
      </c>
      <c r="AT311" s="140">
        <v>0</v>
      </c>
      <c r="AU311" s="164">
        <v>0</v>
      </c>
      <c r="AV311" s="178">
        <v>516541</v>
      </c>
      <c r="AW311" s="178">
        <v>175254</v>
      </c>
      <c r="AX311" s="200" t="s">
        <v>36</v>
      </c>
    </row>
    <row r="312" spans="1:50" ht="15" customHeight="1" x14ac:dyDescent="0.25">
      <c r="A312" s="191" t="s">
        <v>1115</v>
      </c>
      <c r="B312" s="191" t="s">
        <v>38</v>
      </c>
      <c r="C312" s="191" t="s">
        <v>1234</v>
      </c>
      <c r="D312" s="157">
        <v>43875</v>
      </c>
      <c r="E312" s="157">
        <v>44012</v>
      </c>
      <c r="F312" s="170"/>
      <c r="G312" s="170"/>
      <c r="H312" s="194" t="s">
        <v>1130</v>
      </c>
      <c r="I312" s="115" t="s">
        <v>1203</v>
      </c>
      <c r="J312" s="115"/>
      <c r="K312" s="115" t="s">
        <v>1116</v>
      </c>
      <c r="L312" s="181" t="s">
        <v>1113</v>
      </c>
      <c r="M312" s="191" t="s">
        <v>1114</v>
      </c>
      <c r="N312" s="191"/>
      <c r="O312" s="191"/>
      <c r="P312" s="191"/>
      <c r="Q312" s="191"/>
      <c r="R312" s="191"/>
      <c r="S312" s="191"/>
      <c r="T312" s="191"/>
      <c r="U312" s="191"/>
      <c r="V312" s="191">
        <f t="shared" si="171"/>
        <v>0</v>
      </c>
      <c r="W312" s="191"/>
      <c r="X312" s="191"/>
      <c r="Y312" s="191">
        <v>1</v>
      </c>
      <c r="Z312" s="191"/>
      <c r="AA312" s="191"/>
      <c r="AB312" s="191"/>
      <c r="AC312" s="191"/>
      <c r="AD312" s="191"/>
      <c r="AE312" s="191"/>
      <c r="AF312" s="191">
        <f t="shared" si="150"/>
        <v>1</v>
      </c>
      <c r="AG312" s="191">
        <f t="shared" si="151"/>
        <v>0</v>
      </c>
      <c r="AH312" s="191">
        <f t="shared" si="152"/>
        <v>1</v>
      </c>
      <c r="AI312" s="191">
        <f t="shared" si="153"/>
        <v>0</v>
      </c>
      <c r="AJ312" s="191">
        <f t="shared" si="154"/>
        <v>0</v>
      </c>
      <c r="AK312" s="191">
        <f t="shared" si="155"/>
        <v>0</v>
      </c>
      <c r="AL312" s="191">
        <f t="shared" si="156"/>
        <v>0</v>
      </c>
      <c r="AM312" s="191">
        <f t="shared" si="157"/>
        <v>0</v>
      </c>
      <c r="AN312" s="191">
        <f t="shared" si="158"/>
        <v>0</v>
      </c>
      <c r="AO312" s="194">
        <f t="shared" si="159"/>
        <v>1</v>
      </c>
      <c r="AP312" s="165">
        <v>0</v>
      </c>
      <c r="AQ312" s="165">
        <v>0</v>
      </c>
      <c r="AR312" s="179">
        <f>$AO$312/4</f>
        <v>0.25</v>
      </c>
      <c r="AS312" s="179">
        <f t="shared" ref="AS312:AU312" si="183">$AO$312/4</f>
        <v>0.25</v>
      </c>
      <c r="AT312" s="179">
        <f t="shared" si="183"/>
        <v>0.25</v>
      </c>
      <c r="AU312" s="180">
        <f t="shared" si="183"/>
        <v>0.25</v>
      </c>
      <c r="AV312" s="178">
        <v>516541</v>
      </c>
      <c r="AW312" s="178">
        <v>175254</v>
      </c>
      <c r="AX312" s="200" t="s">
        <v>36</v>
      </c>
    </row>
    <row r="313" spans="1:50" ht="15" customHeight="1" x14ac:dyDescent="0.25">
      <c r="A313" s="191" t="s">
        <v>1117</v>
      </c>
      <c r="B313" s="191" t="s">
        <v>20</v>
      </c>
      <c r="C313" s="191"/>
      <c r="D313" s="157">
        <v>43916</v>
      </c>
      <c r="E313" s="157">
        <v>44551</v>
      </c>
      <c r="F313" s="170"/>
      <c r="G313" s="170"/>
      <c r="H313" s="194" t="s">
        <v>1130</v>
      </c>
      <c r="I313" s="115" t="s">
        <v>1203</v>
      </c>
      <c r="J313" s="115"/>
      <c r="K313" s="191" t="s">
        <v>1118</v>
      </c>
      <c r="L313" s="193" t="s">
        <v>1119</v>
      </c>
      <c r="M313" s="191" t="s">
        <v>1120</v>
      </c>
      <c r="N313" s="191"/>
      <c r="O313" s="191"/>
      <c r="P313" s="191">
        <v>1</v>
      </c>
      <c r="Q313" s="191"/>
      <c r="R313" s="191"/>
      <c r="S313" s="191"/>
      <c r="T313" s="191"/>
      <c r="U313" s="191"/>
      <c r="V313" s="191">
        <f t="shared" si="171"/>
        <v>1</v>
      </c>
      <c r="W313" s="191"/>
      <c r="X313" s="191"/>
      <c r="Y313" s="191"/>
      <c r="Z313" s="191"/>
      <c r="AA313" s="191">
        <v>1</v>
      </c>
      <c r="AB313" s="191"/>
      <c r="AC313" s="191"/>
      <c r="AD313" s="191"/>
      <c r="AE313" s="191"/>
      <c r="AF313" s="191">
        <f t="shared" si="150"/>
        <v>1</v>
      </c>
      <c r="AG313" s="191">
        <f t="shared" si="151"/>
        <v>0</v>
      </c>
      <c r="AH313" s="191">
        <f t="shared" si="152"/>
        <v>0</v>
      </c>
      <c r="AI313" s="191">
        <f t="shared" si="153"/>
        <v>-1</v>
      </c>
      <c r="AJ313" s="191">
        <f t="shared" si="154"/>
        <v>1</v>
      </c>
      <c r="AK313" s="191">
        <f t="shared" si="155"/>
        <v>0</v>
      </c>
      <c r="AL313" s="191">
        <f t="shared" si="156"/>
        <v>0</v>
      </c>
      <c r="AM313" s="191">
        <f t="shared" si="157"/>
        <v>0</v>
      </c>
      <c r="AN313" s="191">
        <f t="shared" si="158"/>
        <v>0</v>
      </c>
      <c r="AO313" s="194">
        <f t="shared" si="159"/>
        <v>0</v>
      </c>
      <c r="AP313" s="165">
        <v>0</v>
      </c>
      <c r="AQ313" s="165">
        <v>0</v>
      </c>
      <c r="AR313" s="140">
        <v>0</v>
      </c>
      <c r="AS313" s="140">
        <v>0</v>
      </c>
      <c r="AT313" s="140">
        <v>0</v>
      </c>
      <c r="AU313" s="164">
        <v>0</v>
      </c>
      <c r="AV313" s="178">
        <v>521893</v>
      </c>
      <c r="AW313" s="178">
        <v>177129</v>
      </c>
      <c r="AX313" s="200" t="s">
        <v>27</v>
      </c>
    </row>
    <row r="314" spans="1:50" ht="15" customHeight="1" x14ac:dyDescent="0.25">
      <c r="A314" s="191" t="s">
        <v>1121</v>
      </c>
      <c r="B314" s="191" t="s">
        <v>38</v>
      </c>
      <c r="C314" s="191" t="s">
        <v>1234</v>
      </c>
      <c r="D314" s="157">
        <v>43878</v>
      </c>
      <c r="E314" s="157">
        <v>43879</v>
      </c>
      <c r="F314" s="170"/>
      <c r="G314" s="170"/>
      <c r="H314" s="194" t="s">
        <v>1130</v>
      </c>
      <c r="I314" s="115" t="s">
        <v>1203</v>
      </c>
      <c r="J314" s="115"/>
      <c r="K314" s="191" t="s">
        <v>1122</v>
      </c>
      <c r="L314" s="193" t="s">
        <v>1123</v>
      </c>
      <c r="M314" s="191" t="s">
        <v>1124</v>
      </c>
      <c r="N314" s="191"/>
      <c r="O314" s="191"/>
      <c r="P314" s="191"/>
      <c r="Q314" s="191"/>
      <c r="R314" s="191"/>
      <c r="S314" s="191"/>
      <c r="T314" s="191"/>
      <c r="U314" s="191"/>
      <c r="V314" s="191">
        <f t="shared" si="171"/>
        <v>0</v>
      </c>
      <c r="W314" s="191"/>
      <c r="X314" s="191"/>
      <c r="Y314" s="191">
        <v>2</v>
      </c>
      <c r="Z314" s="191"/>
      <c r="AA314" s="191"/>
      <c r="AB314" s="191"/>
      <c r="AC314" s="191"/>
      <c r="AD314" s="191"/>
      <c r="AE314" s="191"/>
      <c r="AF314" s="191">
        <f t="shared" si="150"/>
        <v>2</v>
      </c>
      <c r="AG314" s="191">
        <f t="shared" si="151"/>
        <v>0</v>
      </c>
      <c r="AH314" s="191">
        <f t="shared" si="152"/>
        <v>2</v>
      </c>
      <c r="AI314" s="191">
        <f t="shared" si="153"/>
        <v>0</v>
      </c>
      <c r="AJ314" s="191">
        <f t="shared" si="154"/>
        <v>0</v>
      </c>
      <c r="AK314" s="191">
        <f t="shared" si="155"/>
        <v>0</v>
      </c>
      <c r="AL314" s="191">
        <f t="shared" si="156"/>
        <v>0</v>
      </c>
      <c r="AM314" s="191">
        <f t="shared" si="157"/>
        <v>0</v>
      </c>
      <c r="AN314" s="191">
        <f t="shared" si="158"/>
        <v>0</v>
      </c>
      <c r="AO314" s="194">
        <f t="shared" si="159"/>
        <v>2</v>
      </c>
      <c r="AP314" s="165">
        <v>0</v>
      </c>
      <c r="AQ314" s="165">
        <v>0</v>
      </c>
      <c r="AR314" s="140">
        <f>$AO$314/4</f>
        <v>0.5</v>
      </c>
      <c r="AS314" s="140">
        <f t="shared" ref="AS314:AU314" si="184">$AO$314/4</f>
        <v>0.5</v>
      </c>
      <c r="AT314" s="140">
        <f t="shared" si="184"/>
        <v>0.5</v>
      </c>
      <c r="AU314" s="164">
        <f t="shared" si="184"/>
        <v>0.5</v>
      </c>
      <c r="AV314" s="178">
        <v>520577</v>
      </c>
      <c r="AW314" s="178">
        <v>175397</v>
      </c>
      <c r="AX314" s="200" t="s">
        <v>53</v>
      </c>
    </row>
    <row r="315" spans="1:50" ht="15" customHeight="1" x14ac:dyDescent="0.25">
      <c r="A315" s="191" t="s">
        <v>1125</v>
      </c>
      <c r="B315" s="191" t="s">
        <v>20</v>
      </c>
      <c r="C315" s="191"/>
      <c r="D315" s="157">
        <v>36559</v>
      </c>
      <c r="E315" s="157">
        <v>38386</v>
      </c>
      <c r="F315" s="157">
        <v>38366</v>
      </c>
      <c r="G315" s="157">
        <v>43664</v>
      </c>
      <c r="H315" s="156" t="s">
        <v>1129</v>
      </c>
      <c r="I315" s="115" t="s">
        <v>1203</v>
      </c>
      <c r="J315" s="115"/>
      <c r="K315" s="191" t="s">
        <v>1126</v>
      </c>
      <c r="L315" s="193" t="s">
        <v>1127</v>
      </c>
      <c r="M315" s="191"/>
      <c r="N315" s="191"/>
      <c r="O315" s="191"/>
      <c r="P315" s="191"/>
      <c r="Q315" s="191"/>
      <c r="R315" s="191"/>
      <c r="S315" s="191"/>
      <c r="T315" s="191"/>
      <c r="U315" s="191"/>
      <c r="V315" s="191">
        <f t="shared" ref="V315" si="185">SUM(N315:U315)</f>
        <v>0</v>
      </c>
      <c r="W315" s="191"/>
      <c r="X315" s="191">
        <v>1</v>
      </c>
      <c r="Y315" s="191"/>
      <c r="Z315" s="191"/>
      <c r="AA315" s="191"/>
      <c r="AB315" s="191"/>
      <c r="AC315" s="191"/>
      <c r="AD315" s="191"/>
      <c r="AE315" s="191">
        <v>0</v>
      </c>
      <c r="AF315" s="191">
        <f>SUM(X315:AD315)</f>
        <v>1</v>
      </c>
      <c r="AG315" s="191">
        <f t="shared" si="151"/>
        <v>1</v>
      </c>
      <c r="AH315" s="191">
        <f t="shared" si="152"/>
        <v>0</v>
      </c>
      <c r="AI315" s="191">
        <f t="shared" si="153"/>
        <v>0</v>
      </c>
      <c r="AJ315" s="191">
        <f t="shared" si="154"/>
        <v>0</v>
      </c>
      <c r="AK315" s="191">
        <f t="shared" si="155"/>
        <v>0</v>
      </c>
      <c r="AL315" s="191">
        <f t="shared" si="156"/>
        <v>0</v>
      </c>
      <c r="AM315" s="191">
        <f t="shared" si="157"/>
        <v>0</v>
      </c>
      <c r="AN315" s="191">
        <f t="shared" si="158"/>
        <v>0</v>
      </c>
      <c r="AO315" s="194">
        <f t="shared" si="159"/>
        <v>1</v>
      </c>
      <c r="AP315" s="165">
        <f>AO315</f>
        <v>1</v>
      </c>
      <c r="AQ315" s="165">
        <v>0</v>
      </c>
      <c r="AR315" s="140">
        <v>0</v>
      </c>
      <c r="AS315" s="140">
        <v>0</v>
      </c>
      <c r="AT315" s="140">
        <v>0</v>
      </c>
      <c r="AU315" s="164">
        <v>0</v>
      </c>
      <c r="AV315" s="178">
        <v>522457</v>
      </c>
      <c r="AW315" s="178">
        <v>177328</v>
      </c>
      <c r="AX315" s="200" t="s">
        <v>1128</v>
      </c>
    </row>
    <row r="316" spans="1:50" ht="15" customHeight="1" x14ac:dyDescent="0.25">
      <c r="A316" s="115" t="s">
        <v>1286</v>
      </c>
      <c r="B316" s="191"/>
      <c r="C316" s="191"/>
      <c r="D316" s="139"/>
      <c r="E316" s="139"/>
      <c r="F316" s="139"/>
      <c r="G316" s="139"/>
      <c r="H316" s="156" t="s">
        <v>1288</v>
      </c>
      <c r="I316" s="115" t="s">
        <v>1353</v>
      </c>
      <c r="J316" s="115" t="s">
        <v>1286</v>
      </c>
      <c r="K316" s="115" t="s">
        <v>1286</v>
      </c>
      <c r="L316" s="193"/>
      <c r="M316" s="191"/>
      <c r="N316" s="191"/>
      <c r="O316" s="191"/>
      <c r="P316" s="191"/>
      <c r="Q316" s="191"/>
      <c r="R316" s="191"/>
      <c r="S316" s="191"/>
      <c r="T316" s="191"/>
      <c r="U316" s="191"/>
      <c r="V316" s="191"/>
      <c r="W316" s="191"/>
      <c r="X316" s="191"/>
      <c r="Y316" s="191"/>
      <c r="Z316" s="191"/>
      <c r="AA316" s="191"/>
      <c r="AB316" s="191"/>
      <c r="AC316" s="191"/>
      <c r="AD316" s="191"/>
      <c r="AE316" s="191"/>
      <c r="AF316" s="191"/>
      <c r="AG316" s="191">
        <f t="shared" si="151"/>
        <v>0</v>
      </c>
      <c r="AH316" s="191">
        <f t="shared" si="152"/>
        <v>0</v>
      </c>
      <c r="AI316" s="191">
        <f t="shared" si="153"/>
        <v>0</v>
      </c>
      <c r="AJ316" s="191">
        <f t="shared" si="154"/>
        <v>0</v>
      </c>
      <c r="AK316" s="191">
        <f t="shared" si="155"/>
        <v>0</v>
      </c>
      <c r="AL316" s="191">
        <f t="shared" si="156"/>
        <v>0</v>
      </c>
      <c r="AM316" s="191">
        <f t="shared" si="157"/>
        <v>0</v>
      </c>
      <c r="AN316" s="191">
        <f t="shared" si="158"/>
        <v>0</v>
      </c>
      <c r="AO316" s="169">
        <f>SUM(AQ316:AU316)</f>
        <v>742</v>
      </c>
      <c r="AP316" s="140"/>
      <c r="AQ316" s="165">
        <v>20</v>
      </c>
      <c r="AR316" s="140">
        <v>20</v>
      </c>
      <c r="AS316" s="140">
        <v>234</v>
      </c>
      <c r="AT316" s="140">
        <v>234</v>
      </c>
      <c r="AU316" s="164">
        <v>234</v>
      </c>
      <c r="AV316" s="115"/>
      <c r="AW316" s="115"/>
      <c r="AX316" s="200" t="s">
        <v>1354</v>
      </c>
    </row>
    <row r="317" spans="1:50" ht="15" customHeight="1" x14ac:dyDescent="0.25">
      <c r="A317" s="115" t="s">
        <v>1370</v>
      </c>
      <c r="B317" s="191"/>
      <c r="C317" s="191"/>
      <c r="D317" s="139"/>
      <c r="E317" s="139"/>
      <c r="F317" s="139"/>
      <c r="G317" s="139"/>
      <c r="H317" s="156" t="s">
        <v>1288</v>
      </c>
      <c r="I317" s="115" t="s">
        <v>1353</v>
      </c>
      <c r="J317" s="115" t="s">
        <v>1371</v>
      </c>
      <c r="K317" s="115"/>
      <c r="L317" s="193" t="s">
        <v>1395</v>
      </c>
      <c r="M317" s="191"/>
      <c r="N317" s="191"/>
      <c r="O317" s="191"/>
      <c r="P317" s="191"/>
      <c r="Q317" s="191"/>
      <c r="R317" s="191"/>
      <c r="S317" s="191"/>
      <c r="T317" s="191"/>
      <c r="U317" s="191"/>
      <c r="V317" s="191"/>
      <c r="W317" s="191"/>
      <c r="X317" s="191"/>
      <c r="Y317" s="191"/>
      <c r="Z317" s="191"/>
      <c r="AA317" s="191"/>
      <c r="AB317" s="191"/>
      <c r="AC317" s="191"/>
      <c r="AD317" s="191"/>
      <c r="AE317" s="191"/>
      <c r="AF317" s="191"/>
      <c r="AG317" s="191"/>
      <c r="AH317" s="191"/>
      <c r="AI317" s="191"/>
      <c r="AJ317" s="191"/>
      <c r="AK317" s="191"/>
      <c r="AL317" s="191"/>
      <c r="AM317" s="191"/>
      <c r="AN317" s="191"/>
      <c r="AO317" s="169">
        <f>SUM(AQ317:AU317)</f>
        <v>20</v>
      </c>
      <c r="AP317" s="140"/>
      <c r="AQ317" s="165"/>
      <c r="AR317" s="140"/>
      <c r="AS317" s="140"/>
      <c r="AT317" s="140"/>
      <c r="AU317" s="164">
        <v>20</v>
      </c>
      <c r="AV317" s="115"/>
      <c r="AW317" s="115"/>
      <c r="AX317" s="200" t="s">
        <v>113</v>
      </c>
    </row>
    <row r="318" spans="1:50" ht="15" customHeight="1" x14ac:dyDescent="0.25">
      <c r="A318" s="115" t="s">
        <v>1366</v>
      </c>
      <c r="B318" s="191"/>
      <c r="C318" s="191"/>
      <c r="D318" s="139"/>
      <c r="E318" s="139"/>
      <c r="F318" s="139"/>
      <c r="G318" s="139"/>
      <c r="H318" s="156" t="s">
        <v>1288</v>
      </c>
      <c r="I318" s="115" t="s">
        <v>11</v>
      </c>
      <c r="J318" s="115" t="s">
        <v>1369</v>
      </c>
      <c r="K318" s="115"/>
      <c r="L318" s="193" t="s">
        <v>1367</v>
      </c>
      <c r="M318" s="191"/>
      <c r="N318" s="191"/>
      <c r="O318" s="191"/>
      <c r="P318" s="191"/>
      <c r="Q318" s="191"/>
      <c r="R318" s="191"/>
      <c r="S318" s="191"/>
      <c r="T318" s="191"/>
      <c r="U318" s="191"/>
      <c r="V318" s="191"/>
      <c r="W318" s="191"/>
      <c r="X318" s="191"/>
      <c r="Y318" s="191"/>
      <c r="Z318" s="191"/>
      <c r="AA318" s="191"/>
      <c r="AB318" s="191"/>
      <c r="AC318" s="191"/>
      <c r="AD318" s="191"/>
      <c r="AE318" s="191"/>
      <c r="AF318" s="191"/>
      <c r="AG318" s="191"/>
      <c r="AH318" s="191"/>
      <c r="AI318" s="191"/>
      <c r="AJ318" s="191"/>
      <c r="AK318" s="191"/>
      <c r="AL318" s="191"/>
      <c r="AM318" s="191"/>
      <c r="AN318" s="191"/>
      <c r="AO318" s="169">
        <f>SUM(AQ318:AU318)</f>
        <v>20</v>
      </c>
      <c r="AP318" s="140"/>
      <c r="AQ318" s="165"/>
      <c r="AR318" s="140"/>
      <c r="AS318" s="140"/>
      <c r="AT318" s="140">
        <v>10</v>
      </c>
      <c r="AU318" s="164">
        <v>10</v>
      </c>
      <c r="AV318" s="115"/>
      <c r="AW318" s="115"/>
      <c r="AX318" s="200" t="s">
        <v>87</v>
      </c>
    </row>
    <row r="319" spans="1:50" ht="15" customHeight="1" x14ac:dyDescent="0.25">
      <c r="A319" s="115" t="s">
        <v>1364</v>
      </c>
      <c r="B319" s="191"/>
      <c r="C319" s="191"/>
      <c r="D319" s="139"/>
      <c r="E319" s="139"/>
      <c r="F319" s="139"/>
      <c r="G319" s="139"/>
      <c r="H319" s="156" t="s">
        <v>1288</v>
      </c>
      <c r="I319" s="115" t="s">
        <v>1353</v>
      </c>
      <c r="J319" s="115" t="s">
        <v>1368</v>
      </c>
      <c r="K319" s="115"/>
      <c r="L319" s="115" t="s">
        <v>1365</v>
      </c>
      <c r="M319" s="191"/>
      <c r="N319" s="191"/>
      <c r="O319" s="191"/>
      <c r="P319" s="191"/>
      <c r="Q319" s="191"/>
      <c r="R319" s="191"/>
      <c r="S319" s="191"/>
      <c r="T319" s="191"/>
      <c r="U319" s="191"/>
      <c r="V319" s="191"/>
      <c r="W319" s="191"/>
      <c r="X319" s="191"/>
      <c r="Y319" s="191"/>
      <c r="Z319" s="191"/>
      <c r="AA319" s="191"/>
      <c r="AB319" s="191"/>
      <c r="AC319" s="191"/>
      <c r="AD319" s="191"/>
      <c r="AE319" s="191"/>
      <c r="AF319" s="191"/>
      <c r="AG319" s="191"/>
      <c r="AH319" s="191"/>
      <c r="AI319" s="191"/>
      <c r="AJ319" s="191"/>
      <c r="AK319" s="191"/>
      <c r="AL319" s="191"/>
      <c r="AM319" s="191"/>
      <c r="AN319" s="191"/>
      <c r="AO319" s="169">
        <v>80</v>
      </c>
      <c r="AP319" s="140"/>
      <c r="AQ319" s="165"/>
      <c r="AR319" s="140"/>
      <c r="AS319" s="140"/>
      <c r="AT319" s="140"/>
      <c r="AU319" s="164">
        <v>60</v>
      </c>
      <c r="AV319" s="115"/>
      <c r="AW319" s="115"/>
      <c r="AX319" s="200" t="s">
        <v>95</v>
      </c>
    </row>
    <row r="320" spans="1:50" ht="15" customHeight="1" x14ac:dyDescent="0.25">
      <c r="A320" s="115" t="s">
        <v>1341</v>
      </c>
      <c r="B320" s="191"/>
      <c r="C320" s="191"/>
      <c r="D320" s="139"/>
      <c r="E320" s="139"/>
      <c r="F320" s="170"/>
      <c r="G320" s="170"/>
      <c r="H320" s="156" t="s">
        <v>1288</v>
      </c>
      <c r="I320" s="115" t="s">
        <v>1353</v>
      </c>
      <c r="J320" s="115" t="s">
        <v>1342</v>
      </c>
      <c r="K320" s="115"/>
      <c r="L320" s="115" t="s">
        <v>1346</v>
      </c>
      <c r="M320" s="191"/>
      <c r="N320" s="191"/>
      <c r="O320" s="191"/>
      <c r="P320" s="191"/>
      <c r="Q320" s="191"/>
      <c r="R320" s="191"/>
      <c r="S320" s="191"/>
      <c r="T320" s="191"/>
      <c r="U320" s="191"/>
      <c r="V320" s="191"/>
      <c r="W320" s="191"/>
      <c r="X320" s="191"/>
      <c r="Y320" s="191"/>
      <c r="Z320" s="191"/>
      <c r="AA320" s="191"/>
      <c r="AB320" s="191"/>
      <c r="AC320" s="191"/>
      <c r="AD320" s="191"/>
      <c r="AE320" s="191"/>
      <c r="AF320" s="191"/>
      <c r="AG320" s="191"/>
      <c r="AH320" s="191"/>
      <c r="AI320" s="191"/>
      <c r="AJ320" s="191"/>
      <c r="AK320" s="191"/>
      <c r="AL320" s="191"/>
      <c r="AM320" s="191"/>
      <c r="AN320" s="191"/>
      <c r="AO320" s="169">
        <f>SUM(AQ320:AU320)</f>
        <v>300</v>
      </c>
      <c r="AP320" s="115"/>
      <c r="AQ320" s="163"/>
      <c r="AR320" s="140"/>
      <c r="AS320" s="117"/>
      <c r="AT320" s="140">
        <v>150</v>
      </c>
      <c r="AU320" s="164">
        <v>150</v>
      </c>
      <c r="AV320" s="115"/>
      <c r="AW320" s="115"/>
      <c r="AX320" s="200" t="s">
        <v>86</v>
      </c>
    </row>
    <row r="321" spans="1:50" ht="15" customHeight="1" x14ac:dyDescent="0.25">
      <c r="A321" s="115" t="s">
        <v>1339</v>
      </c>
      <c r="B321" s="191"/>
      <c r="C321" s="191"/>
      <c r="D321" s="139"/>
      <c r="E321" s="139"/>
      <c r="F321" s="170"/>
      <c r="G321" s="170"/>
      <c r="H321" s="156" t="s">
        <v>1288</v>
      </c>
      <c r="I321" s="115" t="s">
        <v>1353</v>
      </c>
      <c r="J321" s="115" t="s">
        <v>1340</v>
      </c>
      <c r="K321" s="115"/>
      <c r="L321" s="127" t="s">
        <v>1347</v>
      </c>
      <c r="M321" s="191"/>
      <c r="N321" s="191"/>
      <c r="O321" s="191"/>
      <c r="P321" s="191"/>
      <c r="Q321" s="191"/>
      <c r="R321" s="191"/>
      <c r="S321" s="191"/>
      <c r="T321" s="191"/>
      <c r="U321" s="191"/>
      <c r="V321" s="191"/>
      <c r="W321" s="191"/>
      <c r="X321" s="191"/>
      <c r="Y321" s="191"/>
      <c r="Z321" s="191"/>
      <c r="AA321" s="191"/>
      <c r="AB321" s="191"/>
      <c r="AC321" s="191"/>
      <c r="AD321" s="191"/>
      <c r="AE321" s="191"/>
      <c r="AF321" s="191"/>
      <c r="AG321" s="191"/>
      <c r="AH321" s="191"/>
      <c r="AI321" s="191"/>
      <c r="AJ321" s="191"/>
      <c r="AK321" s="191"/>
      <c r="AL321" s="191"/>
      <c r="AM321" s="191"/>
      <c r="AN321" s="191"/>
      <c r="AO321" s="169">
        <f>SUM(AQ321:AU321)</f>
        <v>90</v>
      </c>
      <c r="AP321" s="115"/>
      <c r="AQ321" s="163"/>
      <c r="AR321" s="140"/>
      <c r="AS321" s="117"/>
      <c r="AT321" s="140">
        <v>45</v>
      </c>
      <c r="AU321" s="164">
        <v>45</v>
      </c>
      <c r="AV321" s="115"/>
      <c r="AW321" s="115"/>
      <c r="AX321" s="200" t="s">
        <v>62</v>
      </c>
    </row>
    <row r="322" spans="1:50" ht="15" customHeight="1" x14ac:dyDescent="0.25">
      <c r="A322" s="191" t="s">
        <v>1335</v>
      </c>
      <c r="B322" s="191"/>
      <c r="C322" s="191"/>
      <c r="D322" s="139"/>
      <c r="E322" s="139"/>
      <c r="F322" s="139"/>
      <c r="G322" s="139"/>
      <c r="H322" s="156" t="s">
        <v>1288</v>
      </c>
      <c r="I322" s="115" t="s">
        <v>1353</v>
      </c>
      <c r="J322" s="115" t="s">
        <v>1287</v>
      </c>
      <c r="K322" s="191"/>
      <c r="L322" s="115" t="s">
        <v>1348</v>
      </c>
      <c r="M322" s="191"/>
      <c r="N322" s="191"/>
      <c r="O322" s="191"/>
      <c r="P322" s="191"/>
      <c r="Q322" s="191"/>
      <c r="R322" s="191"/>
      <c r="S322" s="191"/>
      <c r="T322" s="191"/>
      <c r="U322" s="191"/>
      <c r="V322" s="191"/>
      <c r="W322" s="191"/>
      <c r="X322" s="191"/>
      <c r="Y322" s="191"/>
      <c r="Z322" s="191"/>
      <c r="AA322" s="191"/>
      <c r="AB322" s="191"/>
      <c r="AC322" s="191"/>
      <c r="AD322" s="191"/>
      <c r="AE322" s="191"/>
      <c r="AF322" s="191"/>
      <c r="AG322" s="191"/>
      <c r="AH322" s="191"/>
      <c r="AI322" s="191"/>
      <c r="AJ322" s="191"/>
      <c r="AK322" s="191"/>
      <c r="AL322" s="191"/>
      <c r="AM322" s="191"/>
      <c r="AN322" s="191"/>
      <c r="AO322" s="169">
        <f t="shared" ref="AO322:AO323" si="186">SUM(AQ322:AU322)</f>
        <v>83</v>
      </c>
      <c r="AP322" s="140"/>
      <c r="AQ322" s="165"/>
      <c r="AR322" s="140"/>
      <c r="AS322" s="117"/>
      <c r="AT322" s="140">
        <v>41.5</v>
      </c>
      <c r="AU322" s="164">
        <v>41.5</v>
      </c>
      <c r="AV322" s="115"/>
      <c r="AW322" s="115"/>
      <c r="AX322" s="200" t="s">
        <v>86</v>
      </c>
    </row>
    <row r="323" spans="1:50" ht="15" customHeight="1" x14ac:dyDescent="0.25">
      <c r="A323" s="191" t="s">
        <v>1336</v>
      </c>
      <c r="B323" s="191"/>
      <c r="C323" s="191"/>
      <c r="D323" s="139"/>
      <c r="E323" s="139"/>
      <c r="F323" s="139"/>
      <c r="G323" s="139"/>
      <c r="H323" s="156" t="s">
        <v>1288</v>
      </c>
      <c r="I323" s="115" t="s">
        <v>1353</v>
      </c>
      <c r="J323" s="115" t="s">
        <v>1337</v>
      </c>
      <c r="K323" s="191"/>
      <c r="L323" s="115" t="s">
        <v>1349</v>
      </c>
      <c r="M323" s="191"/>
      <c r="N323" s="191"/>
      <c r="O323" s="191"/>
      <c r="P323" s="191"/>
      <c r="Q323" s="191"/>
      <c r="R323" s="191"/>
      <c r="S323" s="191"/>
      <c r="T323" s="191"/>
      <c r="U323" s="191"/>
      <c r="V323" s="191"/>
      <c r="W323" s="191"/>
      <c r="X323" s="191"/>
      <c r="Y323" s="191"/>
      <c r="Z323" s="191"/>
      <c r="AA323" s="191"/>
      <c r="AB323" s="191"/>
      <c r="AC323" s="191"/>
      <c r="AD323" s="191"/>
      <c r="AE323" s="191"/>
      <c r="AF323" s="191"/>
      <c r="AG323" s="191"/>
      <c r="AH323" s="191"/>
      <c r="AI323" s="191"/>
      <c r="AJ323" s="191"/>
      <c r="AK323" s="191"/>
      <c r="AL323" s="191"/>
      <c r="AM323" s="191"/>
      <c r="AN323" s="191"/>
      <c r="AO323" s="169">
        <f t="shared" si="186"/>
        <v>46</v>
      </c>
      <c r="AP323" s="140"/>
      <c r="AQ323" s="165"/>
      <c r="AR323" s="140"/>
      <c r="AS323" s="117"/>
      <c r="AT323" s="140">
        <v>23</v>
      </c>
      <c r="AU323" s="164">
        <v>23</v>
      </c>
      <c r="AV323" s="115"/>
      <c r="AW323" s="115"/>
      <c r="AX323" s="200" t="s">
        <v>94</v>
      </c>
    </row>
    <row r="324" spans="1:50" x14ac:dyDescent="0.25">
      <c r="N324" s="2"/>
      <c r="O324" s="2"/>
      <c r="P324" s="2"/>
      <c r="Q324" s="2"/>
      <c r="R324" s="2"/>
      <c r="S324" s="2"/>
      <c r="T324" s="2"/>
      <c r="X324" s="2"/>
      <c r="Y324" s="2"/>
      <c r="Z324" s="2"/>
      <c r="AA324" s="2"/>
      <c r="AB324" s="2"/>
      <c r="AC324" s="2"/>
      <c r="AD324" s="2"/>
      <c r="AG324" s="2"/>
      <c r="AH324" s="2"/>
      <c r="AI324" s="2"/>
      <c r="AJ324" s="2"/>
      <c r="AK324" s="2"/>
      <c r="AL324" s="2"/>
      <c r="AM324" s="2"/>
      <c r="AN324" s="2"/>
      <c r="AO324" s="162"/>
    </row>
  </sheetData>
  <autoFilter ref="A1:AX323" xr:uid="{95E7D0BE-AC54-4800-A6AD-545C4D390103}">
    <sortState xmlns:xlrd2="http://schemas.microsoft.com/office/spreadsheetml/2017/richdata2" ref="A2:AX323">
      <sortCondition ref="A1:A323"/>
    </sortState>
  </autoFilter>
  <pageMargins left="0.7" right="0.7" top="0.75" bottom="0.75" header="0.3" footer="0.3"/>
  <pageSetup paperSize="9" orientation="portrait" r:id="rId1"/>
  <headerFooter>
    <oddHeader>&amp;L&amp;"Calibri"&amp;10&amp;K000000Official&amp;1#</oddHeader>
  </headerFooter>
  <ignoredErrors>
    <ignoredError sqref="AN1:AN3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Tables</vt:lpstr>
      <vt:lpstr>Pivot</vt:lpstr>
      <vt:lpstr>Data</vt:lpstr>
      <vt:lpstr>_2020_AMR__COMBINED</vt:lpstr>
      <vt:lpstr>'Summary Tables'!Print_Area</vt:lpstr>
      <vt:lpstr>'Summary Tables'!Print_Titles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2020-09-30T07:23:58Z</dcterms:created>
  <dcterms:modified xsi:type="dcterms:W3CDTF">2020-09-30T08:44:30Z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3da656-5c75-4f6d-9461-4a3ce9a537cc_Enabled">
    <vt:lpwstr>True</vt:lpwstr>
  </property>
  <property fmtid="{D5CDD505-2E9C-101B-9397-08002B2CF9AE}" pid="3" name="MSIP_Label_763da656-5c75-4f6d-9461-4a3ce9a537cc_SiteId">
    <vt:lpwstr>d9d3f5ac-f803-49be-949f-14a7074d74a7</vt:lpwstr>
  </property>
  <property fmtid="{D5CDD505-2E9C-101B-9397-08002B2CF9AE}" pid="4" name="MSIP_Label_763da656-5c75-4f6d-9461-4a3ce9a537cc_Owner">
    <vt:lpwstr>Chris.Williams@richmondandwandsworth.gov.uk</vt:lpwstr>
  </property>
  <property fmtid="{D5CDD505-2E9C-101B-9397-08002B2CF9AE}" pid="5" name="MSIP_Label_763da656-5c75-4f6d-9461-4a3ce9a537cc_SetDate">
    <vt:lpwstr>2020-09-30T07:27:04.0405269Z</vt:lpwstr>
  </property>
  <property fmtid="{D5CDD505-2E9C-101B-9397-08002B2CF9AE}" pid="6" name="MSIP_Label_763da656-5c75-4f6d-9461-4a3ce9a537cc_Name">
    <vt:lpwstr>Official</vt:lpwstr>
  </property>
  <property fmtid="{D5CDD505-2E9C-101B-9397-08002B2CF9AE}" pid="7" name="MSIP_Label_763da656-5c75-4f6d-9461-4a3ce9a537cc_Application">
    <vt:lpwstr>Microsoft Azure Information Protection</vt:lpwstr>
  </property>
  <property fmtid="{D5CDD505-2E9C-101B-9397-08002B2CF9AE}" pid="8" name="MSIP_Label_763da656-5c75-4f6d-9461-4a3ce9a537cc_ActionId">
    <vt:lpwstr>fbb8fade-954f-46e9-9d90-5133d67fe3a4</vt:lpwstr>
  </property>
  <property fmtid="{D5CDD505-2E9C-101B-9397-08002B2CF9AE}" pid="9" name="MSIP_Label_763da656-5c75-4f6d-9461-4a3ce9a537cc_Extended_MSFT_Method">
    <vt:lpwstr>Automatic</vt:lpwstr>
  </property>
  <property fmtid="{D5CDD505-2E9C-101B-9397-08002B2CF9AE}" pid="10" name="Sensitivity">
    <vt:lpwstr>Official</vt:lpwstr>
  </property>
</Properties>
</file>