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TIMMY\Consultations-RICHMOND\Cambrian&amp;Chisolm\Website\"/>
    </mc:Choice>
  </mc:AlternateContent>
  <bookViews>
    <workbookView xWindow="240" yWindow="135" windowWidth="15150" windowHeight="7950" activeTab="2"/>
  </bookViews>
  <sheets>
    <sheet name="Q2" sheetId="84" r:id="rId1"/>
    <sheet name="Q3" sheetId="83" r:id="rId2"/>
    <sheet name="Q4" sheetId="110" r:id="rId3"/>
  </sheets>
  <calcPr calcId="171027"/>
</workbook>
</file>

<file path=xl/calcChain.xml><?xml version="1.0" encoding="utf-8"?>
<calcChain xmlns="http://schemas.openxmlformats.org/spreadsheetml/2006/main">
  <c r="H12" i="83" l="1"/>
  <c r="N8" i="110"/>
  <c r="N6" i="110"/>
  <c r="L11" i="110"/>
  <c r="L12" i="110"/>
  <c r="L8" i="110"/>
  <c r="L6" i="110"/>
  <c r="H7" i="110"/>
  <c r="J7" i="83"/>
  <c r="M12" i="84"/>
  <c r="K12" i="84"/>
  <c r="K7" i="84"/>
  <c r="K8" i="84"/>
  <c r="K9" i="84"/>
  <c r="I7" i="84"/>
  <c r="H7" i="84"/>
  <c r="O9" i="84" l="1"/>
  <c r="O10" i="84"/>
  <c r="O11" i="84"/>
  <c r="O12" i="84"/>
  <c r="M6" i="84"/>
  <c r="M7" i="84"/>
  <c r="M8" i="84"/>
  <c r="M9" i="84"/>
  <c r="M10" i="84"/>
  <c r="M11" i="84"/>
  <c r="M4" i="84"/>
  <c r="K6" i="84"/>
  <c r="K10" i="84"/>
  <c r="K11" i="84"/>
  <c r="I8" i="84"/>
  <c r="I9" i="84"/>
  <c r="I10" i="84"/>
  <c r="I11" i="84"/>
  <c r="I12" i="84"/>
  <c r="H8" i="84"/>
  <c r="H9" i="84"/>
  <c r="H10" i="84"/>
  <c r="H11" i="84"/>
  <c r="H12" i="84"/>
  <c r="F9" i="84"/>
  <c r="F10" i="84"/>
  <c r="F11" i="84"/>
  <c r="F12" i="84"/>
  <c r="D9" i="84"/>
  <c r="D10" i="84"/>
  <c r="D11" i="84"/>
  <c r="D12" i="84"/>
  <c r="N8" i="83"/>
  <c r="N9" i="83"/>
  <c r="N10" i="83"/>
  <c r="N11" i="83"/>
  <c r="N12" i="83"/>
  <c r="L8" i="83"/>
  <c r="L9" i="83"/>
  <c r="L10" i="83"/>
  <c r="L11" i="83"/>
  <c r="L12" i="83"/>
  <c r="J8" i="83"/>
  <c r="J9" i="83"/>
  <c r="J10" i="83"/>
  <c r="J11" i="83"/>
  <c r="J12" i="83"/>
  <c r="H7" i="83"/>
  <c r="H8" i="83"/>
  <c r="H9" i="83"/>
  <c r="H10" i="83"/>
  <c r="H11" i="83"/>
  <c r="F8" i="83"/>
  <c r="F9" i="83"/>
  <c r="F10" i="83"/>
  <c r="F11" i="83"/>
  <c r="F12" i="83"/>
  <c r="D8" i="83"/>
  <c r="D9" i="83"/>
  <c r="D10" i="83"/>
  <c r="D11" i="83"/>
  <c r="D12" i="83"/>
  <c r="N5" i="110"/>
  <c r="N7" i="110"/>
  <c r="N9" i="110"/>
  <c r="N10" i="110"/>
  <c r="N11" i="110"/>
  <c r="N12" i="110"/>
  <c r="N4" i="110"/>
  <c r="K13" i="110"/>
  <c r="L5" i="110"/>
  <c r="L7" i="110"/>
  <c r="L9" i="110"/>
  <c r="L10" i="110"/>
  <c r="L4" i="110"/>
  <c r="J5" i="110"/>
  <c r="J6" i="110"/>
  <c r="J7" i="110"/>
  <c r="J8" i="110"/>
  <c r="J9" i="110"/>
  <c r="J10" i="110"/>
  <c r="J11" i="110"/>
  <c r="J12" i="110"/>
  <c r="J4" i="110"/>
  <c r="I13" i="110"/>
  <c r="H8" i="110"/>
  <c r="H9" i="110"/>
  <c r="H10" i="110"/>
  <c r="H11" i="110"/>
  <c r="H12" i="110"/>
  <c r="F8" i="110"/>
  <c r="F9" i="110"/>
  <c r="F10" i="110"/>
  <c r="F11" i="110"/>
  <c r="F12" i="110"/>
  <c r="D8" i="110"/>
  <c r="D9" i="110"/>
  <c r="D10" i="110"/>
  <c r="D11" i="110"/>
  <c r="D12" i="110"/>
  <c r="E13" i="110"/>
  <c r="D7" i="84"/>
  <c r="D4" i="83" l="1"/>
  <c r="F4" i="83"/>
  <c r="H4" i="83"/>
  <c r="J4" i="83"/>
  <c r="L4" i="83"/>
  <c r="N4" i="83"/>
  <c r="D5" i="83"/>
  <c r="F5" i="83"/>
  <c r="H5" i="83"/>
  <c r="J5" i="83"/>
  <c r="L5" i="83"/>
  <c r="N5" i="83"/>
  <c r="D6" i="83"/>
  <c r="F6" i="83"/>
  <c r="H6" i="83"/>
  <c r="J6" i="83"/>
  <c r="L6" i="83"/>
  <c r="N6" i="83"/>
  <c r="D7" i="83"/>
  <c r="F7" i="83"/>
  <c r="L7" i="83"/>
  <c r="N7" i="83"/>
  <c r="P13" i="84"/>
  <c r="N13" i="84"/>
  <c r="L13" i="84"/>
  <c r="J13" i="84"/>
  <c r="G13" i="84"/>
  <c r="E13" i="84"/>
  <c r="C13" i="84"/>
  <c r="B13" i="84"/>
  <c r="O8" i="84"/>
  <c r="F8" i="84"/>
  <c r="D8" i="84"/>
  <c r="O7" i="84"/>
  <c r="F7" i="84"/>
  <c r="O6" i="84"/>
  <c r="I6" i="84"/>
  <c r="H6" i="84"/>
  <c r="F6" i="84"/>
  <c r="D6" i="84"/>
  <c r="O5" i="84"/>
  <c r="M5" i="84"/>
  <c r="K5" i="84"/>
  <c r="I5" i="84"/>
  <c r="H5" i="84"/>
  <c r="F5" i="84"/>
  <c r="D5" i="84"/>
  <c r="O4" i="84"/>
  <c r="K4" i="84"/>
  <c r="I4" i="84"/>
  <c r="H4" i="84"/>
  <c r="F4" i="84"/>
  <c r="D4" i="84"/>
  <c r="M13" i="110"/>
  <c r="G13" i="110"/>
  <c r="C13" i="110"/>
  <c r="B13" i="110"/>
  <c r="L13" i="110" s="1"/>
  <c r="F7" i="110"/>
  <c r="D7" i="110"/>
  <c r="H6" i="110"/>
  <c r="F6" i="110"/>
  <c r="D6" i="110"/>
  <c r="H5" i="110"/>
  <c r="F5" i="110"/>
  <c r="D5" i="110"/>
  <c r="H4" i="110"/>
  <c r="F4" i="110"/>
  <c r="D4" i="110"/>
  <c r="M13" i="83"/>
  <c r="K13" i="83"/>
  <c r="I13" i="83"/>
  <c r="G13" i="83"/>
  <c r="E13" i="83"/>
  <c r="C13" i="83"/>
  <c r="B13" i="83"/>
  <c r="D13" i="84" l="1"/>
  <c r="M13" i="84"/>
  <c r="J13" i="110"/>
  <c r="H13" i="110"/>
  <c r="L13" i="83"/>
  <c r="J13" i="83"/>
  <c r="H13" i="83"/>
  <c r="D13" i="83"/>
  <c r="F13" i="83"/>
  <c r="N13" i="83"/>
  <c r="K13" i="84"/>
  <c r="H13" i="84"/>
  <c r="Q13" i="84"/>
  <c r="F13" i="84"/>
  <c r="O13" i="84"/>
  <c r="F13" i="110"/>
  <c r="N13" i="110"/>
  <c r="D13" i="110"/>
  <c r="I13" i="84"/>
</calcChain>
</file>

<file path=xl/sharedStrings.xml><?xml version="1.0" encoding="utf-8"?>
<sst xmlns="http://schemas.openxmlformats.org/spreadsheetml/2006/main" count="67" uniqueCount="37">
  <si>
    <t>Other reason</t>
  </si>
  <si>
    <t>Other</t>
  </si>
  <si>
    <t>Strongly Disagree</t>
  </si>
  <si>
    <t>Strongly Agree</t>
  </si>
  <si>
    <t>Disagree</t>
  </si>
  <si>
    <t xml:space="preserve">Agree </t>
  </si>
  <si>
    <t>Not answered</t>
  </si>
  <si>
    <t>Total</t>
  </si>
  <si>
    <t>Questionnaires sent</t>
  </si>
  <si>
    <t>Total Responses</t>
  </si>
  <si>
    <t>Response Rate %</t>
  </si>
  <si>
    <t>No reply</t>
  </si>
  <si>
    <t>I am currently unable to park near my home</t>
  </si>
  <si>
    <t>Strongly Agree/Agree %</t>
  </si>
  <si>
    <t>There is no parking problem in my road</t>
  </si>
  <si>
    <t>Neither Agree/ Disagree</t>
  </si>
  <si>
    <t>Quarter Day CPZ (e.g. Mon-Fri 10am to Noon or 10am to 2pm)</t>
  </si>
  <si>
    <t>Half Day CPZ (e.g. Mon-Fri 10am to 4.30pm)</t>
  </si>
  <si>
    <t>Cambrian Road</t>
  </si>
  <si>
    <t>Chisholm Road</t>
  </si>
  <si>
    <t>Grove Road</t>
  </si>
  <si>
    <t>Hobart Place</t>
  </si>
  <si>
    <t>Kingsmead</t>
  </si>
  <si>
    <t>Manning Place</t>
  </si>
  <si>
    <t>Queens Road</t>
  </si>
  <si>
    <t>Reynolds Place</t>
  </si>
  <si>
    <t>Sayers Walk</t>
  </si>
  <si>
    <t>2. To what extent do you agree or disagree that a Community parking Zone (CPZ) should be implemented in your area?</t>
  </si>
  <si>
    <t>Total All South East Richmond Area Responses</t>
  </si>
  <si>
    <t xml:space="preserve">3. Please give the reason for your answer to question 2 </t>
  </si>
  <si>
    <t>Non-residents (commuters, station users etc) park in this area resulting in parking problems and congestion.</t>
  </si>
  <si>
    <t>4. If a CPZ was introduced in your road, what hours should it operate?</t>
  </si>
  <si>
    <t>Full Day CPZ (e.g. Mon-Sat 8.30am to 6.30pm)</t>
  </si>
  <si>
    <t>Total All South East Richmond area Responses</t>
  </si>
  <si>
    <t xml:space="preserve">Residents should not have to pay to park outside or near to their home
</t>
  </si>
  <si>
    <t>The number of households in Cambrian Road was reduced to 47 to 40 once unoccupied properties were removed.</t>
  </si>
  <si>
    <t>South East Richmond Parking Review-Stage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</si>
</sst>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4" applyNumberFormat="0" applyAlignment="0" applyProtection="0"/>
    <xf numFmtId="0" fontId="26" fillId="6" borderId="5" applyNumberFormat="0" applyAlignment="0" applyProtection="0"/>
    <xf numFmtId="0" fontId="27" fillId="6" borderId="4" applyNumberFormat="0" applyAlignment="0" applyProtection="0"/>
    <xf numFmtId="0" fontId="28" fillId="0" borderId="6" applyNumberFormat="0" applyFill="0" applyAlignment="0" applyProtection="0"/>
    <xf numFmtId="0" fontId="29" fillId="7" borderId="7" applyNumberFormat="0" applyAlignment="0" applyProtection="0"/>
    <xf numFmtId="0" fontId="30" fillId="0" borderId="0" applyNumberFormat="0" applyFill="0" applyBorder="0" applyAlignment="0" applyProtection="0"/>
    <xf numFmtId="0" fontId="18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5">
    <xf numFmtId="0" fontId="0" fillId="0" borderId="0" xfId="0"/>
    <xf numFmtId="0" fontId="0" fillId="0" borderId="0" xfId="0"/>
    <xf numFmtId="0" fontId="32" fillId="0" borderId="0" xfId="42" applyFont="1"/>
    <xf numFmtId="0" fontId="0" fillId="0" borderId="0" xfId="0"/>
    <xf numFmtId="0" fontId="18" fillId="0" borderId="0" xfId="42"/>
    <xf numFmtId="0" fontId="18" fillId="0" borderId="0" xfId="42" applyAlignment="1">
      <alignment wrapText="1"/>
    </xf>
    <xf numFmtId="0" fontId="32" fillId="0" borderId="0" xfId="42" applyFont="1"/>
    <xf numFmtId="0" fontId="0" fillId="0" borderId="0" xfId="0" applyAlignment="1">
      <alignment vertical="top" wrapText="1"/>
    </xf>
    <xf numFmtId="0" fontId="0" fillId="0" borderId="0" xfId="0"/>
    <xf numFmtId="0" fontId="16" fillId="0" borderId="10" xfId="0" applyFont="1" applyBorder="1"/>
    <xf numFmtId="0" fontId="18" fillId="0" borderId="10" xfId="42" applyBorder="1"/>
    <xf numFmtId="0" fontId="18" fillId="0" borderId="10" xfId="42" applyBorder="1" applyAlignment="1">
      <alignment vertical="top"/>
    </xf>
    <xf numFmtId="0" fontId="18" fillId="0" borderId="10" xfId="42" applyBorder="1" applyAlignment="1">
      <alignment vertical="top" wrapText="1"/>
    </xf>
    <xf numFmtId="0" fontId="0" fillId="0" borderId="0" xfId="0"/>
    <xf numFmtId="0" fontId="34" fillId="0" borderId="11" xfId="42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35" fillId="0" borderId="12" xfId="42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left" vertical="top" wrapText="1"/>
    </xf>
    <xf numFmtId="0" fontId="1" fillId="0" borderId="10" xfId="42" applyFont="1" applyFill="1" applyBorder="1"/>
    <xf numFmtId="0" fontId="16" fillId="0" borderId="10" xfId="0" applyFont="1" applyFill="1" applyBorder="1"/>
    <xf numFmtId="0" fontId="14" fillId="0" borderId="0" xfId="0" applyFont="1"/>
    <xf numFmtId="0" fontId="37" fillId="0" borderId="10" xfId="0" applyFont="1" applyFill="1" applyBorder="1" applyAlignment="1">
      <alignment horizontal="center"/>
    </xf>
    <xf numFmtId="0" fontId="36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9" fontId="0" fillId="0" borderId="10" xfId="0" applyNumberFormat="1" applyFont="1" applyFill="1" applyBorder="1" applyAlignment="1">
      <alignment horizontal="center"/>
    </xf>
    <xf numFmtId="0" fontId="0" fillId="0" borderId="10" xfId="42" applyFont="1" applyFill="1" applyBorder="1" applyAlignment="1">
      <alignment horizontal="center" wrapText="1"/>
    </xf>
    <xf numFmtId="0" fontId="0" fillId="0" borderId="10" xfId="42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18" fillId="0" borderId="10" xfId="42" applyBorder="1" applyAlignment="1">
      <alignment horizontal="center" wrapText="1"/>
    </xf>
    <xf numFmtId="0" fontId="16" fillId="0" borderId="10" xfId="0" applyFont="1" applyBorder="1" applyAlignment="1">
      <alignment horizontal="center"/>
    </xf>
    <xf numFmtId="0" fontId="16" fillId="0" borderId="10" xfId="0" applyNumberFormat="1" applyFont="1" applyBorder="1" applyAlignment="1">
      <alignment horizontal="center" vertical="top" wrapText="1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9" fontId="0" fillId="33" borderId="10" xfId="0" applyNumberFormat="1" applyFont="1" applyFill="1" applyBorder="1" applyAlignment="1">
      <alignment horizontal="center"/>
    </xf>
    <xf numFmtId="0" fontId="18" fillId="0" borderId="10" xfId="42" applyBorder="1" applyAlignment="1">
      <alignment horizontal="center"/>
    </xf>
    <xf numFmtId="0" fontId="18" fillId="0" borderId="10" xfId="42" applyBorder="1" applyAlignment="1">
      <alignment horizontal="center" wrapText="1"/>
    </xf>
    <xf numFmtId="0" fontId="18" fillId="0" borderId="13" xfId="42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Font="1" applyBorder="1" applyAlignment="1">
      <alignment horizontal="center"/>
    </xf>
    <xf numFmtId="9" fontId="0" fillId="0" borderId="10" xfId="0" applyNumberFormat="1" applyFont="1" applyBorder="1" applyAlignment="1">
      <alignment horizontal="center"/>
    </xf>
    <xf numFmtId="0" fontId="0" fillId="0" borderId="10" xfId="42" applyFont="1" applyBorder="1" applyAlignment="1">
      <alignment horizontal="center" wrapText="1"/>
    </xf>
    <xf numFmtId="0" fontId="0" fillId="0" borderId="10" xfId="42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9" fontId="0" fillId="0" borderId="10" xfId="0" applyNumberFormat="1" applyFont="1" applyBorder="1" applyAlignment="1">
      <alignment horizontal="center" vertical="top" wrapText="1"/>
    </xf>
    <xf numFmtId="0" fontId="0" fillId="0" borderId="10" xfId="0" applyNumberFormat="1" applyFont="1" applyBorder="1" applyAlignment="1">
      <alignment horizontal="center" vertical="top" wrapText="1"/>
    </xf>
    <xf numFmtId="0" fontId="0" fillId="0" borderId="10" xfId="0" applyNumberFormat="1" applyFont="1" applyBorder="1" applyAlignment="1">
      <alignment horizontal="center"/>
    </xf>
    <xf numFmtId="9" fontId="0" fillId="0" borderId="10" xfId="42" applyNumberFormat="1" applyFont="1" applyBorder="1" applyAlignment="1">
      <alignment horizontal="center" vertical="top" wrapText="1"/>
    </xf>
    <xf numFmtId="0" fontId="18" fillId="0" borderId="10" xfId="42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</cellXfs>
  <cellStyles count="83">
    <cellStyle name="20% - Accent1" xfId="19" builtinId="30" customBuiltin="1"/>
    <cellStyle name="20% - Accent1 2" xfId="60"/>
    <cellStyle name="20% - Accent2" xfId="23" builtinId="34" customBuiltin="1"/>
    <cellStyle name="20% - Accent2 2" xfId="64"/>
    <cellStyle name="20% - Accent3" xfId="27" builtinId="38" customBuiltin="1"/>
    <cellStyle name="20% - Accent3 2" xfId="68"/>
    <cellStyle name="20% - Accent4" xfId="31" builtinId="42" customBuiltin="1"/>
    <cellStyle name="20% - Accent4 2" xfId="72"/>
    <cellStyle name="20% - Accent5" xfId="35" builtinId="46" customBuiltin="1"/>
    <cellStyle name="20% - Accent5 2" xfId="76"/>
    <cellStyle name="20% - Accent6" xfId="39" builtinId="50" customBuiltin="1"/>
    <cellStyle name="20% - Accent6 2" xfId="80"/>
    <cellStyle name="40% - Accent1" xfId="20" builtinId="31" customBuiltin="1"/>
    <cellStyle name="40% - Accent1 2" xfId="61"/>
    <cellStyle name="40% - Accent2" xfId="24" builtinId="35" customBuiltin="1"/>
    <cellStyle name="40% - Accent2 2" xfId="65"/>
    <cellStyle name="40% - Accent3" xfId="28" builtinId="39" customBuiltin="1"/>
    <cellStyle name="40% - Accent3 2" xfId="69"/>
    <cellStyle name="40% - Accent4" xfId="32" builtinId="43" customBuiltin="1"/>
    <cellStyle name="40% - Accent4 2" xfId="73"/>
    <cellStyle name="40% - Accent5" xfId="36" builtinId="47" customBuiltin="1"/>
    <cellStyle name="40% - Accent5 2" xfId="77"/>
    <cellStyle name="40% - Accent6" xfId="40" builtinId="51" customBuiltin="1"/>
    <cellStyle name="40% - Accent6 2" xfId="81"/>
    <cellStyle name="60% - Accent1" xfId="21" builtinId="32" customBuiltin="1"/>
    <cellStyle name="60% - Accent1 2" xfId="62"/>
    <cellStyle name="60% - Accent2" xfId="25" builtinId="36" customBuiltin="1"/>
    <cellStyle name="60% - Accent2 2" xfId="66"/>
    <cellStyle name="60% - Accent3" xfId="29" builtinId="40" customBuiltin="1"/>
    <cellStyle name="60% - Accent3 2" xfId="70"/>
    <cellStyle name="60% - Accent4" xfId="33" builtinId="44" customBuiltin="1"/>
    <cellStyle name="60% - Accent4 2" xfId="74"/>
    <cellStyle name="60% - Accent5" xfId="37" builtinId="48" customBuiltin="1"/>
    <cellStyle name="60% - Accent5 2" xfId="78"/>
    <cellStyle name="60% - Accent6" xfId="41" builtinId="52" customBuiltin="1"/>
    <cellStyle name="60% - Accent6 2" xfId="82"/>
    <cellStyle name="Accent1" xfId="18" builtinId="29" customBuiltin="1"/>
    <cellStyle name="Accent1 2" xfId="59"/>
    <cellStyle name="Accent2" xfId="22" builtinId="33" customBuiltin="1"/>
    <cellStyle name="Accent2 2" xfId="63"/>
    <cellStyle name="Accent3" xfId="26" builtinId="37" customBuiltin="1"/>
    <cellStyle name="Accent3 2" xfId="67"/>
    <cellStyle name="Accent4" xfId="30" builtinId="41" customBuiltin="1"/>
    <cellStyle name="Accent4 2" xfId="71"/>
    <cellStyle name="Accent5" xfId="34" builtinId="45" customBuiltin="1"/>
    <cellStyle name="Accent5 2" xfId="75"/>
    <cellStyle name="Accent6" xfId="38" builtinId="49" customBuiltin="1"/>
    <cellStyle name="Accent6 2" xfId="79"/>
    <cellStyle name="Bad" xfId="7" builtinId="27" customBuiltin="1"/>
    <cellStyle name="Bad 2" xfId="48"/>
    <cellStyle name="Calculation" xfId="11" builtinId="22" customBuiltin="1"/>
    <cellStyle name="Calculation 2" xfId="52"/>
    <cellStyle name="Check Cell" xfId="13" builtinId="23" customBuiltin="1"/>
    <cellStyle name="Check Cell 2" xfId="54"/>
    <cellStyle name="Explanatory Text" xfId="16" builtinId="53" customBuiltin="1"/>
    <cellStyle name="Explanatory Text 2" xfId="57"/>
    <cellStyle name="Good" xfId="6" builtinId="26" customBuiltin="1"/>
    <cellStyle name="Good 2" xfId="47"/>
    <cellStyle name="Heading 1" xfId="2" builtinId="16" customBuiltin="1"/>
    <cellStyle name="Heading 1 2" xfId="43"/>
    <cellStyle name="Heading 2" xfId="3" builtinId="17" customBuiltin="1"/>
    <cellStyle name="Heading 2 2" xfId="44"/>
    <cellStyle name="Heading 3" xfId="4" builtinId="18" customBuiltin="1"/>
    <cellStyle name="Heading 3 2" xfId="45"/>
    <cellStyle name="Heading 4" xfId="5" builtinId="19" customBuiltin="1"/>
    <cellStyle name="Heading 4 2" xfId="46"/>
    <cellStyle name="Input" xfId="9" builtinId="20" customBuiltin="1"/>
    <cellStyle name="Input 2" xfId="50"/>
    <cellStyle name="Linked Cell" xfId="12" builtinId="24" customBuiltin="1"/>
    <cellStyle name="Linked Cell 2" xfId="53"/>
    <cellStyle name="Neutral" xfId="8" builtinId="28" customBuiltin="1"/>
    <cellStyle name="Neutral 2" xfId="49"/>
    <cellStyle name="Normal" xfId="0" builtinId="0"/>
    <cellStyle name="Normal 2" xfId="42"/>
    <cellStyle name="Note" xfId="15" builtinId="10" customBuiltin="1"/>
    <cellStyle name="Note 2" xfId="56"/>
    <cellStyle name="Output" xfId="10" builtinId="21" customBuiltin="1"/>
    <cellStyle name="Output 2" xfId="51"/>
    <cellStyle name="Title" xfId="1" builtinId="15" customBuiltin="1"/>
    <cellStyle name="Total" xfId="17" builtinId="25" customBuiltin="1"/>
    <cellStyle name="Total 2" xfId="58"/>
    <cellStyle name="Warning Text" xfId="14" builtinId="11" customBuiltin="1"/>
    <cellStyle name="Warning Text 2" xfId="5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6"/>
  <sheetViews>
    <sheetView showGridLines="0" workbookViewId="0">
      <selection activeCell="P15" sqref="P15"/>
    </sheetView>
  </sheetViews>
  <sheetFormatPr defaultRowHeight="15" x14ac:dyDescent="0.25"/>
  <cols>
    <col min="1" max="1" width="22.85546875" customWidth="1"/>
    <col min="2" max="2" width="16.85546875" customWidth="1"/>
    <col min="3" max="3" width="17" customWidth="1"/>
    <col min="4" max="4" width="13.85546875" customWidth="1"/>
    <col min="7" max="7" width="8.140625" customWidth="1"/>
    <col min="8" max="8" width="5.5703125" customWidth="1"/>
    <col min="9" max="9" width="12.140625" customWidth="1"/>
    <col min="12" max="12" width="4.85546875" customWidth="1"/>
    <col min="13" max="13" width="6.28515625" customWidth="1"/>
    <col min="14" max="14" width="7.85546875" customWidth="1"/>
    <col min="15" max="15" width="6.5703125" customWidth="1"/>
    <col min="16" max="16" width="8.7109375" customWidth="1"/>
    <col min="17" max="17" width="6.7109375" customWidth="1"/>
  </cols>
  <sheetData>
    <row r="1" spans="1:17" ht="27.75" customHeight="1" x14ac:dyDescent="0.25">
      <c r="A1" s="14" t="s">
        <v>36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34"/>
    </row>
    <row r="2" spans="1:17" ht="38.25" customHeight="1" x14ac:dyDescent="0.25">
      <c r="A2" s="16" t="s">
        <v>27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35"/>
    </row>
    <row r="3" spans="1:17" ht="43.5" x14ac:dyDescent="0.25">
      <c r="A3" s="10"/>
      <c r="B3" s="31" t="s">
        <v>8</v>
      </c>
      <c r="C3" s="31" t="s">
        <v>9</v>
      </c>
      <c r="D3" s="31" t="s">
        <v>10</v>
      </c>
      <c r="E3" s="39" t="s">
        <v>3</v>
      </c>
      <c r="F3" s="40"/>
      <c r="G3" s="37" t="s">
        <v>5</v>
      </c>
      <c r="H3" s="37"/>
      <c r="I3" s="31" t="s">
        <v>13</v>
      </c>
      <c r="J3" s="38" t="s">
        <v>15</v>
      </c>
      <c r="K3" s="38"/>
      <c r="L3" s="37" t="s">
        <v>4</v>
      </c>
      <c r="M3" s="37"/>
      <c r="N3" s="38" t="s">
        <v>2</v>
      </c>
      <c r="O3" s="38"/>
      <c r="P3" s="41" t="s">
        <v>6</v>
      </c>
      <c r="Q3" s="40"/>
    </row>
    <row r="4" spans="1:17" s="13" customFormat="1" x14ac:dyDescent="0.25">
      <c r="A4" s="20" t="s">
        <v>18</v>
      </c>
      <c r="B4" s="23">
        <v>40</v>
      </c>
      <c r="C4" s="25">
        <v>38</v>
      </c>
      <c r="D4" s="26">
        <f>C4/B4</f>
        <v>0.95</v>
      </c>
      <c r="E4" s="25">
        <v>20</v>
      </c>
      <c r="F4" s="26">
        <f>E4/B4</f>
        <v>0.5</v>
      </c>
      <c r="G4" s="25">
        <v>4</v>
      </c>
      <c r="H4" s="26">
        <f>G4/B4</f>
        <v>0.1</v>
      </c>
      <c r="I4" s="36">
        <f>(G4+E4)/B4</f>
        <v>0.6</v>
      </c>
      <c r="J4" s="25">
        <v>1</v>
      </c>
      <c r="K4" s="26">
        <f>J4/B4</f>
        <v>2.5000000000000001E-2</v>
      </c>
      <c r="L4" s="25">
        <v>2</v>
      </c>
      <c r="M4" s="26">
        <f>L4/B4</f>
        <v>0.05</v>
      </c>
      <c r="N4" s="25">
        <v>11</v>
      </c>
      <c r="O4" s="26">
        <f>N4/B4</f>
        <v>0.27500000000000002</v>
      </c>
      <c r="P4" s="25">
        <v>0</v>
      </c>
      <c r="Q4" s="26">
        <v>0</v>
      </c>
    </row>
    <row r="5" spans="1:17" s="13" customFormat="1" x14ac:dyDescent="0.25">
      <c r="A5" s="20" t="s">
        <v>19</v>
      </c>
      <c r="B5" s="24">
        <v>30</v>
      </c>
      <c r="C5" s="25">
        <v>22</v>
      </c>
      <c r="D5" s="26">
        <f t="shared" ref="D5:D12" si="0">C5/B5</f>
        <v>0.73333333333333328</v>
      </c>
      <c r="E5" s="25">
        <v>19</v>
      </c>
      <c r="F5" s="26">
        <f t="shared" ref="F5:F12" si="1">E5/B5</f>
        <v>0.6333333333333333</v>
      </c>
      <c r="G5" s="25">
        <v>0</v>
      </c>
      <c r="H5" s="26">
        <f t="shared" ref="H5:H12" si="2">G5/B5</f>
        <v>0</v>
      </c>
      <c r="I5" s="36">
        <f t="shared" ref="I5:I12" si="3">(G5+E5)/B5</f>
        <v>0.6333333333333333</v>
      </c>
      <c r="J5" s="25">
        <v>0</v>
      </c>
      <c r="K5" s="26">
        <f t="shared" ref="K5:K12" si="4">J5/B5</f>
        <v>0</v>
      </c>
      <c r="L5" s="25">
        <v>1</v>
      </c>
      <c r="M5" s="26">
        <f t="shared" ref="M5:M12" si="5">L5/B5</f>
        <v>3.3333333333333333E-2</v>
      </c>
      <c r="N5" s="25">
        <v>2</v>
      </c>
      <c r="O5" s="26">
        <f t="shared" ref="O5:O12" si="6">N5/B5</f>
        <v>6.6666666666666666E-2</v>
      </c>
      <c r="P5" s="25">
        <v>0</v>
      </c>
      <c r="Q5" s="26">
        <v>0</v>
      </c>
    </row>
    <row r="6" spans="1:17" s="13" customFormat="1" x14ac:dyDescent="0.25">
      <c r="A6" s="20" t="s">
        <v>20</v>
      </c>
      <c r="B6" s="24">
        <v>22</v>
      </c>
      <c r="C6" s="25">
        <v>3</v>
      </c>
      <c r="D6" s="26">
        <f t="shared" si="0"/>
        <v>0.13636363636363635</v>
      </c>
      <c r="E6" s="25">
        <v>0</v>
      </c>
      <c r="F6" s="26">
        <f t="shared" si="1"/>
        <v>0</v>
      </c>
      <c r="G6" s="25">
        <v>1</v>
      </c>
      <c r="H6" s="26">
        <f t="shared" si="2"/>
        <v>4.5454545454545456E-2</v>
      </c>
      <c r="I6" s="26">
        <f t="shared" si="3"/>
        <v>4.5454545454545456E-2</v>
      </c>
      <c r="J6" s="25">
        <v>1</v>
      </c>
      <c r="K6" s="26">
        <f t="shared" si="4"/>
        <v>4.5454545454545456E-2</v>
      </c>
      <c r="L6" s="25">
        <v>0</v>
      </c>
      <c r="M6" s="26">
        <f t="shared" si="5"/>
        <v>0</v>
      </c>
      <c r="N6" s="25">
        <v>1</v>
      </c>
      <c r="O6" s="26">
        <f t="shared" si="6"/>
        <v>4.5454545454545456E-2</v>
      </c>
      <c r="P6" s="25">
        <v>0</v>
      </c>
      <c r="Q6" s="26">
        <v>0</v>
      </c>
    </row>
    <row r="7" spans="1:17" s="13" customFormat="1" x14ac:dyDescent="0.25">
      <c r="A7" s="20" t="s">
        <v>21</v>
      </c>
      <c r="B7" s="24">
        <v>45</v>
      </c>
      <c r="C7" s="25">
        <v>20</v>
      </c>
      <c r="D7" s="26">
        <f t="shared" si="0"/>
        <v>0.44444444444444442</v>
      </c>
      <c r="E7" s="25">
        <v>3</v>
      </c>
      <c r="F7" s="26">
        <f t="shared" si="1"/>
        <v>6.6666666666666666E-2</v>
      </c>
      <c r="G7" s="25">
        <v>4</v>
      </c>
      <c r="H7" s="26">
        <f t="shared" si="2"/>
        <v>8.8888888888888892E-2</v>
      </c>
      <c r="I7" s="26">
        <f t="shared" si="3"/>
        <v>0.15555555555555556</v>
      </c>
      <c r="J7" s="25">
        <v>1</v>
      </c>
      <c r="K7" s="26">
        <f t="shared" si="4"/>
        <v>2.2222222222222223E-2</v>
      </c>
      <c r="L7" s="25">
        <v>3</v>
      </c>
      <c r="M7" s="26">
        <f t="shared" si="5"/>
        <v>6.6666666666666666E-2</v>
      </c>
      <c r="N7" s="25">
        <v>9</v>
      </c>
      <c r="O7" s="26">
        <f t="shared" si="6"/>
        <v>0.2</v>
      </c>
      <c r="P7" s="25">
        <v>0</v>
      </c>
      <c r="Q7" s="26">
        <v>0</v>
      </c>
    </row>
    <row r="8" spans="1:17" s="13" customFormat="1" x14ac:dyDescent="0.25">
      <c r="A8" s="20" t="s">
        <v>22</v>
      </c>
      <c r="B8" s="24">
        <v>89</v>
      </c>
      <c r="C8" s="25">
        <v>11</v>
      </c>
      <c r="D8" s="26">
        <f t="shared" si="0"/>
        <v>0.12359550561797752</v>
      </c>
      <c r="E8" s="25">
        <v>3</v>
      </c>
      <c r="F8" s="26">
        <f t="shared" si="1"/>
        <v>3.3707865168539325E-2</v>
      </c>
      <c r="G8" s="25">
        <v>1</v>
      </c>
      <c r="H8" s="26">
        <f t="shared" si="2"/>
        <v>1.1235955056179775E-2</v>
      </c>
      <c r="I8" s="26">
        <f t="shared" si="3"/>
        <v>4.49438202247191E-2</v>
      </c>
      <c r="J8" s="25">
        <v>2</v>
      </c>
      <c r="K8" s="26">
        <f t="shared" si="4"/>
        <v>2.247191011235955E-2</v>
      </c>
      <c r="L8" s="25">
        <v>2</v>
      </c>
      <c r="M8" s="26">
        <f t="shared" si="5"/>
        <v>2.247191011235955E-2</v>
      </c>
      <c r="N8" s="25">
        <v>3</v>
      </c>
      <c r="O8" s="26">
        <f t="shared" si="6"/>
        <v>3.3707865168539325E-2</v>
      </c>
      <c r="P8" s="25">
        <v>0</v>
      </c>
      <c r="Q8" s="26">
        <v>0</v>
      </c>
    </row>
    <row r="9" spans="1:17" s="13" customFormat="1" x14ac:dyDescent="0.25">
      <c r="A9" s="20" t="s">
        <v>23</v>
      </c>
      <c r="B9" s="27">
        <v>39</v>
      </c>
      <c r="C9" s="27">
        <v>13</v>
      </c>
      <c r="D9" s="26">
        <f t="shared" si="0"/>
        <v>0.33333333333333331</v>
      </c>
      <c r="E9" s="28">
        <v>7</v>
      </c>
      <c r="F9" s="26">
        <f t="shared" si="1"/>
        <v>0.17948717948717949</v>
      </c>
      <c r="G9" s="28">
        <v>2</v>
      </c>
      <c r="H9" s="26">
        <f t="shared" si="2"/>
        <v>5.128205128205128E-2</v>
      </c>
      <c r="I9" s="26">
        <f t="shared" si="3"/>
        <v>0.23076923076923078</v>
      </c>
      <c r="J9" s="25">
        <v>1</v>
      </c>
      <c r="K9" s="26">
        <f t="shared" si="4"/>
        <v>2.564102564102564E-2</v>
      </c>
      <c r="L9" s="28">
        <v>0</v>
      </c>
      <c r="M9" s="26">
        <f t="shared" si="5"/>
        <v>0</v>
      </c>
      <c r="N9" s="27">
        <v>3</v>
      </c>
      <c r="O9" s="26">
        <f t="shared" si="6"/>
        <v>7.6923076923076927E-2</v>
      </c>
      <c r="P9" s="25">
        <v>0</v>
      </c>
      <c r="Q9" s="26">
        <v>0</v>
      </c>
    </row>
    <row r="10" spans="1:17" s="13" customFormat="1" x14ac:dyDescent="0.25">
      <c r="A10" s="20" t="s">
        <v>24</v>
      </c>
      <c r="B10" s="27">
        <v>72</v>
      </c>
      <c r="C10" s="27">
        <v>15</v>
      </c>
      <c r="D10" s="26">
        <f t="shared" si="0"/>
        <v>0.20833333333333334</v>
      </c>
      <c r="E10" s="28">
        <v>6</v>
      </c>
      <c r="F10" s="26">
        <f t="shared" si="1"/>
        <v>8.3333333333333329E-2</v>
      </c>
      <c r="G10" s="28">
        <v>1</v>
      </c>
      <c r="H10" s="26">
        <f t="shared" si="2"/>
        <v>1.3888888888888888E-2</v>
      </c>
      <c r="I10" s="26">
        <f t="shared" si="3"/>
        <v>9.7222222222222224E-2</v>
      </c>
      <c r="J10" s="25">
        <v>1</v>
      </c>
      <c r="K10" s="26">
        <f t="shared" si="4"/>
        <v>1.3888888888888888E-2</v>
      </c>
      <c r="L10" s="28">
        <v>2</v>
      </c>
      <c r="M10" s="26">
        <f t="shared" si="5"/>
        <v>2.7777777777777776E-2</v>
      </c>
      <c r="N10" s="27">
        <v>5</v>
      </c>
      <c r="O10" s="26">
        <f t="shared" si="6"/>
        <v>6.9444444444444448E-2</v>
      </c>
      <c r="P10" s="25">
        <v>0</v>
      </c>
      <c r="Q10" s="26">
        <v>0</v>
      </c>
    </row>
    <row r="11" spans="1:17" s="13" customFormat="1" x14ac:dyDescent="0.25">
      <c r="A11" s="20" t="s">
        <v>25</v>
      </c>
      <c r="B11" s="27">
        <v>21</v>
      </c>
      <c r="C11" s="27">
        <v>6</v>
      </c>
      <c r="D11" s="26">
        <f t="shared" si="0"/>
        <v>0.2857142857142857</v>
      </c>
      <c r="E11" s="28">
        <v>2</v>
      </c>
      <c r="F11" s="26">
        <f t="shared" si="1"/>
        <v>9.5238095238095233E-2</v>
      </c>
      <c r="G11" s="28">
        <v>1</v>
      </c>
      <c r="H11" s="26">
        <f t="shared" si="2"/>
        <v>4.7619047619047616E-2</v>
      </c>
      <c r="I11" s="26">
        <f t="shared" si="3"/>
        <v>0.14285714285714285</v>
      </c>
      <c r="J11" s="27">
        <v>0</v>
      </c>
      <c r="K11" s="26">
        <f t="shared" si="4"/>
        <v>0</v>
      </c>
      <c r="L11" s="28">
        <v>0</v>
      </c>
      <c r="M11" s="26">
        <f t="shared" si="5"/>
        <v>0</v>
      </c>
      <c r="N11" s="27">
        <v>3</v>
      </c>
      <c r="O11" s="26">
        <f t="shared" si="6"/>
        <v>0.14285714285714285</v>
      </c>
      <c r="P11" s="25">
        <v>0</v>
      </c>
      <c r="Q11" s="26">
        <v>0</v>
      </c>
    </row>
    <row r="12" spans="1:17" s="13" customFormat="1" x14ac:dyDescent="0.25">
      <c r="A12" s="20" t="s">
        <v>26</v>
      </c>
      <c r="B12" s="27">
        <v>6</v>
      </c>
      <c r="C12" s="27">
        <v>3</v>
      </c>
      <c r="D12" s="26">
        <f t="shared" si="0"/>
        <v>0.5</v>
      </c>
      <c r="E12" s="28">
        <v>1</v>
      </c>
      <c r="F12" s="26">
        <f t="shared" si="1"/>
        <v>0.16666666666666666</v>
      </c>
      <c r="G12" s="28">
        <v>0</v>
      </c>
      <c r="H12" s="26">
        <f t="shared" si="2"/>
        <v>0</v>
      </c>
      <c r="I12" s="26">
        <f t="shared" si="3"/>
        <v>0.16666666666666666</v>
      </c>
      <c r="J12" s="25">
        <v>0</v>
      </c>
      <c r="K12" s="26">
        <f t="shared" si="4"/>
        <v>0</v>
      </c>
      <c r="L12" s="25">
        <v>1</v>
      </c>
      <c r="M12" s="26">
        <f t="shared" si="5"/>
        <v>0.16666666666666666</v>
      </c>
      <c r="N12" s="27">
        <v>1</v>
      </c>
      <c r="O12" s="26">
        <f t="shared" si="6"/>
        <v>0.16666666666666666</v>
      </c>
      <c r="P12" s="25">
        <v>0</v>
      </c>
      <c r="Q12" s="26">
        <v>0</v>
      </c>
    </row>
    <row r="13" spans="1:17" s="3" customFormat="1" x14ac:dyDescent="0.25">
      <c r="A13" s="21" t="s">
        <v>7</v>
      </c>
      <c r="B13" s="29">
        <f>SUM(B4:B12)</f>
        <v>364</v>
      </c>
      <c r="C13" s="29">
        <f>SUM(C4:C12)</f>
        <v>131</v>
      </c>
      <c r="D13" s="26">
        <f t="shared" ref="D13" si="7">C13/B13</f>
        <v>0.35989010989010989</v>
      </c>
      <c r="E13" s="29">
        <f>SUM(E4:E12)</f>
        <v>61</v>
      </c>
      <c r="F13" s="26">
        <f t="shared" ref="F13" si="8">E13/B13</f>
        <v>0.16758241758241757</v>
      </c>
      <c r="G13" s="29">
        <f>SUM(G4:G12)</f>
        <v>14</v>
      </c>
      <c r="H13" s="26">
        <f t="shared" ref="H13" si="9">G13/B13</f>
        <v>3.8461538461538464E-2</v>
      </c>
      <c r="I13" s="26">
        <f t="shared" ref="I13" si="10">(G13+E13)/B13</f>
        <v>0.20604395604395603</v>
      </c>
      <c r="J13" s="29">
        <f>SUM(J4:J12)</f>
        <v>7</v>
      </c>
      <c r="K13" s="26">
        <f t="shared" ref="K13" si="11">J13/B13</f>
        <v>1.9230769230769232E-2</v>
      </c>
      <c r="L13" s="29">
        <f>SUM(L4:L12)</f>
        <v>11</v>
      </c>
      <c r="M13" s="26">
        <f t="shared" ref="M13" si="12">L13/B13</f>
        <v>3.021978021978022E-2</v>
      </c>
      <c r="N13" s="29">
        <f>SUM(N4:N12)</f>
        <v>38</v>
      </c>
      <c r="O13" s="26">
        <f t="shared" ref="O13" si="13">N13/B13</f>
        <v>0.1043956043956044</v>
      </c>
      <c r="P13" s="29">
        <f>SUM(P4:P12)</f>
        <v>0</v>
      </c>
      <c r="Q13" s="26">
        <f>P13/B13</f>
        <v>0</v>
      </c>
    </row>
    <row r="15" spans="1:17" x14ac:dyDescent="0.25">
      <c r="A15" s="6" t="s">
        <v>28</v>
      </c>
      <c r="B15" s="6"/>
      <c r="C15" s="6"/>
      <c r="D15" s="6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7" spans="1:11" x14ac:dyDescent="0.25">
      <c r="A17" s="22" t="s">
        <v>35</v>
      </c>
    </row>
    <row r="19" spans="1:11" x14ac:dyDescent="0.25">
      <c r="D19" s="4"/>
      <c r="E19" s="4"/>
      <c r="F19" s="5"/>
      <c r="G19" s="4"/>
      <c r="H19" s="5"/>
      <c r="I19" s="5"/>
    </row>
    <row r="20" spans="1:11" x14ac:dyDescent="0.25"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x14ac:dyDescent="0.25"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x14ac:dyDescent="0.25"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x14ac:dyDescent="0.25"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x14ac:dyDescent="0.25"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x14ac:dyDescent="0.25"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x14ac:dyDescent="0.25">
      <c r="D26" s="3"/>
      <c r="E26" s="3"/>
      <c r="F26" s="3"/>
      <c r="G26" s="3"/>
      <c r="H26" s="3"/>
      <c r="I26" s="3"/>
    </row>
  </sheetData>
  <mergeCells count="8">
    <mergeCell ref="A1:Q1"/>
    <mergeCell ref="G3:H3"/>
    <mergeCell ref="J3:K3"/>
    <mergeCell ref="L3:M3"/>
    <mergeCell ref="N3:O3"/>
    <mergeCell ref="A2:Q2"/>
    <mergeCell ref="E3:F3"/>
    <mergeCell ref="P3:Q3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Header>&amp;L&amp;"Calibri"&amp;10 Official&amp;1#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showGridLines="0" topLeftCell="B3" workbookViewId="0">
      <selection activeCell="B4" sqref="B4:P13"/>
    </sheetView>
  </sheetViews>
  <sheetFormatPr defaultRowHeight="15" x14ac:dyDescent="0.25"/>
  <cols>
    <col min="1" max="1" width="25" customWidth="1"/>
    <col min="2" max="2" width="16" customWidth="1"/>
    <col min="3" max="3" width="14.140625" customWidth="1"/>
    <col min="4" max="4" width="17.42578125" customWidth="1"/>
    <col min="5" max="5" width="10.7109375" customWidth="1"/>
    <col min="6" max="6" width="10.7109375" style="8" customWidth="1"/>
    <col min="7" max="7" width="10.7109375" customWidth="1"/>
    <col min="8" max="8" width="10.7109375" style="8" customWidth="1"/>
    <col min="9" max="9" width="10.7109375" customWidth="1"/>
    <col min="10" max="10" width="10.7109375" style="8" customWidth="1"/>
    <col min="11" max="11" width="10.7109375" customWidth="1"/>
    <col min="12" max="12" width="10.7109375" style="8" customWidth="1"/>
    <col min="13" max="13" width="10.7109375" customWidth="1"/>
    <col min="14" max="14" width="10.7109375" style="8" customWidth="1"/>
    <col min="15" max="16" width="10.7109375" customWidth="1"/>
  </cols>
  <sheetData>
    <row r="1" spans="1:16" ht="24" customHeight="1" x14ac:dyDescent="0.25">
      <c r="A1" s="14" t="s">
        <v>36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42" customHeight="1" x14ac:dyDescent="0.25">
      <c r="A2" s="16" t="s">
        <v>29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 ht="111.75" customHeight="1" x14ac:dyDescent="0.25">
      <c r="A3" s="11"/>
      <c r="B3" s="12" t="s">
        <v>8</v>
      </c>
      <c r="C3" s="12" t="s">
        <v>9</v>
      </c>
      <c r="D3" s="12" t="s">
        <v>10</v>
      </c>
      <c r="E3" s="19" t="s">
        <v>30</v>
      </c>
      <c r="F3" s="19"/>
      <c r="G3" s="19" t="s">
        <v>34</v>
      </c>
      <c r="H3" s="19"/>
      <c r="I3" s="19" t="s">
        <v>12</v>
      </c>
      <c r="J3" s="19"/>
      <c r="K3" s="19" t="s">
        <v>14</v>
      </c>
      <c r="L3" s="19"/>
      <c r="M3" s="18" t="s">
        <v>0</v>
      </c>
      <c r="N3" s="18"/>
      <c r="O3" s="18" t="s">
        <v>11</v>
      </c>
      <c r="P3" s="18"/>
    </row>
    <row r="4" spans="1:16" x14ac:dyDescent="0.25">
      <c r="A4" s="10" t="s">
        <v>18</v>
      </c>
      <c r="B4" s="30">
        <v>40</v>
      </c>
      <c r="C4" s="42">
        <v>36</v>
      </c>
      <c r="D4" s="43">
        <f>C4/B4</f>
        <v>0.9</v>
      </c>
      <c r="E4" s="42">
        <v>24</v>
      </c>
      <c r="F4" s="43">
        <f>E4/B4</f>
        <v>0.6</v>
      </c>
      <c r="G4" s="42">
        <v>4</v>
      </c>
      <c r="H4" s="43">
        <f>G4/B4</f>
        <v>0.1</v>
      </c>
      <c r="I4" s="42">
        <v>16</v>
      </c>
      <c r="J4" s="43">
        <f>I4/B4</f>
        <v>0.4</v>
      </c>
      <c r="K4" s="42">
        <v>6</v>
      </c>
      <c r="L4" s="43">
        <f>K4/B4</f>
        <v>0.15</v>
      </c>
      <c r="M4" s="42">
        <v>14</v>
      </c>
      <c r="N4" s="43">
        <f>M4/B4</f>
        <v>0.35</v>
      </c>
      <c r="O4" s="42">
        <v>0</v>
      </c>
      <c r="P4" s="43">
        <v>0</v>
      </c>
    </row>
    <row r="5" spans="1:16" x14ac:dyDescent="0.25">
      <c r="A5" s="10" t="s">
        <v>19</v>
      </c>
      <c r="B5" s="30">
        <v>30</v>
      </c>
      <c r="C5" s="42">
        <v>22</v>
      </c>
      <c r="D5" s="43">
        <f t="shared" ref="D5:D13" si="0">C5/B5</f>
        <v>0.73333333333333328</v>
      </c>
      <c r="E5" s="42">
        <v>19</v>
      </c>
      <c r="F5" s="43">
        <f t="shared" ref="F5:F12" si="1">E5/B5</f>
        <v>0.6333333333333333</v>
      </c>
      <c r="G5" s="42">
        <v>1</v>
      </c>
      <c r="H5" s="43">
        <f t="shared" ref="H5:H13" si="2">G5/B5</f>
        <v>3.3333333333333333E-2</v>
      </c>
      <c r="I5" s="42">
        <v>17</v>
      </c>
      <c r="J5" s="43">
        <f t="shared" ref="J5:J13" si="3">I5/B5</f>
        <v>0.56666666666666665</v>
      </c>
      <c r="K5" s="42">
        <v>1</v>
      </c>
      <c r="L5" s="43">
        <f t="shared" ref="L5:L13" si="4">K5/B5</f>
        <v>3.3333333333333333E-2</v>
      </c>
      <c r="M5" s="42">
        <v>9</v>
      </c>
      <c r="N5" s="43">
        <f t="shared" ref="N5:N13" si="5">M5/B5</f>
        <v>0.3</v>
      </c>
      <c r="O5" s="42">
        <v>0</v>
      </c>
      <c r="P5" s="43">
        <v>0</v>
      </c>
    </row>
    <row r="6" spans="1:16" x14ac:dyDescent="0.25">
      <c r="A6" s="10" t="s">
        <v>20</v>
      </c>
      <c r="B6" s="30">
        <v>22</v>
      </c>
      <c r="C6" s="42">
        <v>3</v>
      </c>
      <c r="D6" s="43">
        <f t="shared" si="0"/>
        <v>0.13636363636363635</v>
      </c>
      <c r="E6" s="42">
        <v>2</v>
      </c>
      <c r="F6" s="43">
        <f t="shared" si="1"/>
        <v>9.0909090909090912E-2</v>
      </c>
      <c r="G6" s="42">
        <v>2</v>
      </c>
      <c r="H6" s="43">
        <f t="shared" si="2"/>
        <v>9.0909090909090912E-2</v>
      </c>
      <c r="I6" s="42">
        <v>0</v>
      </c>
      <c r="J6" s="43">
        <f t="shared" si="3"/>
        <v>0</v>
      </c>
      <c r="K6" s="42">
        <v>0</v>
      </c>
      <c r="L6" s="43">
        <f t="shared" si="4"/>
        <v>0</v>
      </c>
      <c r="M6" s="42">
        <v>1</v>
      </c>
      <c r="N6" s="43">
        <f t="shared" si="5"/>
        <v>4.5454545454545456E-2</v>
      </c>
      <c r="O6" s="42">
        <v>0</v>
      </c>
      <c r="P6" s="43">
        <v>0</v>
      </c>
    </row>
    <row r="7" spans="1:16" x14ac:dyDescent="0.25">
      <c r="A7" s="10" t="s">
        <v>21</v>
      </c>
      <c r="B7" s="30">
        <v>45</v>
      </c>
      <c r="C7" s="42">
        <v>20</v>
      </c>
      <c r="D7" s="43">
        <f t="shared" si="0"/>
        <v>0.44444444444444442</v>
      </c>
      <c r="E7" s="42">
        <v>8</v>
      </c>
      <c r="F7" s="43">
        <f t="shared" si="1"/>
        <v>0.17777777777777778</v>
      </c>
      <c r="G7" s="42">
        <v>16</v>
      </c>
      <c r="H7" s="43">
        <f t="shared" si="2"/>
        <v>0.35555555555555557</v>
      </c>
      <c r="I7" s="42">
        <v>2</v>
      </c>
      <c r="J7" s="43">
        <f t="shared" si="3"/>
        <v>4.4444444444444446E-2</v>
      </c>
      <c r="K7" s="42">
        <v>7</v>
      </c>
      <c r="L7" s="43">
        <f t="shared" si="4"/>
        <v>0.15555555555555556</v>
      </c>
      <c r="M7" s="42">
        <v>12</v>
      </c>
      <c r="N7" s="43">
        <f t="shared" si="5"/>
        <v>0.26666666666666666</v>
      </c>
      <c r="O7" s="42">
        <v>0</v>
      </c>
      <c r="P7" s="43">
        <v>0</v>
      </c>
    </row>
    <row r="8" spans="1:16" s="13" customFormat="1" x14ac:dyDescent="0.25">
      <c r="A8" s="10" t="s">
        <v>22</v>
      </c>
      <c r="B8" s="30">
        <v>89</v>
      </c>
      <c r="C8" s="42">
        <v>11</v>
      </c>
      <c r="D8" s="43">
        <f t="shared" si="0"/>
        <v>0.12359550561797752</v>
      </c>
      <c r="E8" s="42">
        <v>4</v>
      </c>
      <c r="F8" s="43">
        <f t="shared" si="1"/>
        <v>4.49438202247191E-2</v>
      </c>
      <c r="G8" s="42">
        <v>7</v>
      </c>
      <c r="H8" s="43">
        <f t="shared" si="2"/>
        <v>7.8651685393258425E-2</v>
      </c>
      <c r="I8" s="42">
        <v>0</v>
      </c>
      <c r="J8" s="43">
        <f t="shared" si="3"/>
        <v>0</v>
      </c>
      <c r="K8" s="42">
        <v>6</v>
      </c>
      <c r="L8" s="43">
        <f t="shared" si="4"/>
        <v>6.741573033707865E-2</v>
      </c>
      <c r="M8" s="42">
        <v>1</v>
      </c>
      <c r="N8" s="43">
        <f t="shared" si="5"/>
        <v>1.1235955056179775E-2</v>
      </c>
      <c r="O8" s="42">
        <v>0</v>
      </c>
      <c r="P8" s="43">
        <v>0</v>
      </c>
    </row>
    <row r="9" spans="1:16" s="13" customFormat="1" x14ac:dyDescent="0.25">
      <c r="A9" s="10" t="s">
        <v>23</v>
      </c>
      <c r="B9" s="44">
        <v>39</v>
      </c>
      <c r="C9" s="42">
        <v>13</v>
      </c>
      <c r="D9" s="43">
        <f t="shared" si="0"/>
        <v>0.33333333333333331</v>
      </c>
      <c r="E9" s="42">
        <v>11</v>
      </c>
      <c r="F9" s="43">
        <f t="shared" si="1"/>
        <v>0.28205128205128205</v>
      </c>
      <c r="G9" s="42">
        <v>3</v>
      </c>
      <c r="H9" s="43">
        <f t="shared" si="2"/>
        <v>7.6923076923076927E-2</v>
      </c>
      <c r="I9" s="42">
        <v>0</v>
      </c>
      <c r="J9" s="43">
        <f t="shared" si="3"/>
        <v>0</v>
      </c>
      <c r="K9" s="42">
        <v>2</v>
      </c>
      <c r="L9" s="43">
        <f t="shared" si="4"/>
        <v>5.128205128205128E-2</v>
      </c>
      <c r="M9" s="42">
        <v>8</v>
      </c>
      <c r="N9" s="43">
        <f t="shared" si="5"/>
        <v>0.20512820512820512</v>
      </c>
      <c r="O9" s="42">
        <v>0</v>
      </c>
      <c r="P9" s="43">
        <v>0</v>
      </c>
    </row>
    <row r="10" spans="1:16" s="13" customFormat="1" x14ac:dyDescent="0.25">
      <c r="A10" s="10" t="s">
        <v>24</v>
      </c>
      <c r="B10" s="44">
        <v>72</v>
      </c>
      <c r="C10" s="42">
        <v>15</v>
      </c>
      <c r="D10" s="43">
        <f t="shared" si="0"/>
        <v>0.20833333333333334</v>
      </c>
      <c r="E10" s="42">
        <v>6</v>
      </c>
      <c r="F10" s="43">
        <f t="shared" si="1"/>
        <v>8.3333333333333329E-2</v>
      </c>
      <c r="G10" s="42">
        <v>4</v>
      </c>
      <c r="H10" s="43">
        <f t="shared" si="2"/>
        <v>5.5555555555555552E-2</v>
      </c>
      <c r="I10" s="42">
        <v>2</v>
      </c>
      <c r="J10" s="43">
        <f t="shared" si="3"/>
        <v>2.7777777777777776E-2</v>
      </c>
      <c r="K10" s="42">
        <v>3</v>
      </c>
      <c r="L10" s="43">
        <f t="shared" si="4"/>
        <v>4.1666666666666664E-2</v>
      </c>
      <c r="M10" s="42">
        <v>6</v>
      </c>
      <c r="N10" s="43">
        <f t="shared" si="5"/>
        <v>8.3333333333333329E-2</v>
      </c>
      <c r="O10" s="42">
        <v>0</v>
      </c>
      <c r="P10" s="43">
        <v>0</v>
      </c>
    </row>
    <row r="11" spans="1:16" s="13" customFormat="1" x14ac:dyDescent="0.25">
      <c r="A11" s="10" t="s">
        <v>25</v>
      </c>
      <c r="B11" s="44">
        <v>21</v>
      </c>
      <c r="C11" s="42">
        <v>6</v>
      </c>
      <c r="D11" s="43">
        <f t="shared" si="0"/>
        <v>0.2857142857142857</v>
      </c>
      <c r="E11" s="42">
        <v>2</v>
      </c>
      <c r="F11" s="43">
        <f t="shared" si="1"/>
        <v>9.5238095238095233E-2</v>
      </c>
      <c r="G11" s="42">
        <v>2</v>
      </c>
      <c r="H11" s="43">
        <f t="shared" si="2"/>
        <v>9.5238095238095233E-2</v>
      </c>
      <c r="I11" s="42">
        <v>1</v>
      </c>
      <c r="J11" s="43">
        <f t="shared" si="3"/>
        <v>4.7619047619047616E-2</v>
      </c>
      <c r="K11" s="42">
        <v>0</v>
      </c>
      <c r="L11" s="43">
        <f t="shared" si="4"/>
        <v>0</v>
      </c>
      <c r="M11" s="42">
        <v>2</v>
      </c>
      <c r="N11" s="43">
        <f t="shared" si="5"/>
        <v>9.5238095238095233E-2</v>
      </c>
      <c r="O11" s="42">
        <v>0</v>
      </c>
      <c r="P11" s="43">
        <v>0</v>
      </c>
    </row>
    <row r="12" spans="1:16" s="13" customFormat="1" x14ac:dyDescent="0.25">
      <c r="A12" s="10" t="s">
        <v>26</v>
      </c>
      <c r="B12" s="44">
        <v>6</v>
      </c>
      <c r="C12" s="42">
        <v>3</v>
      </c>
      <c r="D12" s="43">
        <f t="shared" si="0"/>
        <v>0.5</v>
      </c>
      <c r="E12" s="42">
        <v>1</v>
      </c>
      <c r="F12" s="43">
        <f t="shared" si="1"/>
        <v>0.16666666666666666</v>
      </c>
      <c r="G12" s="42">
        <v>3</v>
      </c>
      <c r="H12" s="43">
        <f t="shared" si="2"/>
        <v>0.5</v>
      </c>
      <c r="I12" s="42">
        <v>0</v>
      </c>
      <c r="J12" s="43">
        <f t="shared" si="3"/>
        <v>0</v>
      </c>
      <c r="K12" s="42">
        <v>0</v>
      </c>
      <c r="L12" s="43">
        <f t="shared" si="4"/>
        <v>0</v>
      </c>
      <c r="M12" s="42">
        <v>1</v>
      </c>
      <c r="N12" s="43">
        <f t="shared" si="5"/>
        <v>0.16666666666666666</v>
      </c>
      <c r="O12" s="42">
        <v>0</v>
      </c>
      <c r="P12" s="43">
        <v>0</v>
      </c>
    </row>
    <row r="13" spans="1:16" x14ac:dyDescent="0.25">
      <c r="A13" s="9" t="s">
        <v>7</v>
      </c>
      <c r="B13" s="32">
        <f>SUM(B4:B12)</f>
        <v>364</v>
      </c>
      <c r="C13" s="32">
        <f>SUM(C4:C12)</f>
        <v>129</v>
      </c>
      <c r="D13" s="43">
        <f t="shared" si="0"/>
        <v>0.35439560439560441</v>
      </c>
      <c r="E13" s="32">
        <f>SUM(E4:E12)</f>
        <v>77</v>
      </c>
      <c r="F13" s="43">
        <f>E13/B13</f>
        <v>0.21153846153846154</v>
      </c>
      <c r="G13" s="32">
        <f>SUM(G4:G12)</f>
        <v>42</v>
      </c>
      <c r="H13" s="43">
        <f t="shared" si="2"/>
        <v>0.11538461538461539</v>
      </c>
      <c r="I13" s="32">
        <f>SUM(I4:I12)</f>
        <v>38</v>
      </c>
      <c r="J13" s="43">
        <f t="shared" si="3"/>
        <v>0.1043956043956044</v>
      </c>
      <c r="K13" s="32">
        <f>SUM(K4:K12)</f>
        <v>25</v>
      </c>
      <c r="L13" s="43">
        <f t="shared" si="4"/>
        <v>6.8681318681318687E-2</v>
      </c>
      <c r="M13" s="32">
        <f>SUM(M4:M12)</f>
        <v>54</v>
      </c>
      <c r="N13" s="43">
        <f t="shared" si="5"/>
        <v>0.14835164835164835</v>
      </c>
      <c r="O13" s="42">
        <v>0</v>
      </c>
      <c r="P13" s="43">
        <v>0</v>
      </c>
    </row>
    <row r="14" spans="1:16" s="8" customFormat="1" x14ac:dyDescent="0.25"/>
    <row r="15" spans="1:16" x14ac:dyDescent="0.25">
      <c r="A15" s="6" t="s">
        <v>28</v>
      </c>
      <c r="B15" s="2"/>
      <c r="C15" s="2"/>
      <c r="D15" s="2"/>
      <c r="E15" s="1"/>
      <c r="G15" s="1"/>
      <c r="I15" s="1"/>
      <c r="K15" s="1"/>
      <c r="M15" s="1"/>
      <c r="O15" s="1"/>
    </row>
  </sheetData>
  <mergeCells count="8">
    <mergeCell ref="A1:P1"/>
    <mergeCell ref="A2:P2"/>
    <mergeCell ref="O3:P3"/>
    <mergeCell ref="M3:N3"/>
    <mergeCell ref="K3:L3"/>
    <mergeCell ref="I3:J3"/>
    <mergeCell ref="G3:H3"/>
    <mergeCell ref="E3:F3"/>
  </mergeCells>
  <pageMargins left="0.7" right="0.7" top="0.75" bottom="0.75" header="0.3" footer="0.3"/>
  <pageSetup paperSize="9" orientation="portrait" r:id="rId1"/>
  <headerFooter>
    <oddHeader>&amp;L&amp;"Calibri"&amp;10 Official&amp;1#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showGridLines="0" tabSelected="1" workbookViewId="0">
      <selection activeCell="A2" sqref="A2:N2"/>
    </sheetView>
  </sheetViews>
  <sheetFormatPr defaultRowHeight="15" x14ac:dyDescent="0.25"/>
  <cols>
    <col min="1" max="1" width="26.42578125" style="13" customWidth="1"/>
    <col min="2" max="2" width="17" style="13" customWidth="1"/>
    <col min="3" max="3" width="17.5703125" style="13" customWidth="1"/>
    <col min="4" max="4" width="14" style="13" customWidth="1"/>
    <col min="5" max="13" width="9.140625" style="13"/>
    <col min="14" max="14" width="11.5703125" style="13" customWidth="1"/>
    <col min="15" max="16384" width="9.140625" style="13"/>
  </cols>
  <sheetData>
    <row r="1" spans="1:16" ht="27" customHeight="1" x14ac:dyDescent="0.25">
      <c r="A1" s="14" t="s">
        <v>36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34"/>
    </row>
    <row r="2" spans="1:16" ht="67.5" customHeight="1" x14ac:dyDescent="0.25">
      <c r="A2" s="16" t="s">
        <v>31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35"/>
    </row>
    <row r="3" spans="1:16" ht="67.5" customHeight="1" x14ac:dyDescent="0.25">
      <c r="A3" s="11"/>
      <c r="B3" s="51" t="s">
        <v>8</v>
      </c>
      <c r="C3" s="51" t="s">
        <v>9</v>
      </c>
      <c r="D3" s="51" t="s">
        <v>10</v>
      </c>
      <c r="E3" s="52" t="s">
        <v>32</v>
      </c>
      <c r="F3" s="52"/>
      <c r="G3" s="52" t="s">
        <v>17</v>
      </c>
      <c r="H3" s="52"/>
      <c r="I3" s="53" t="s">
        <v>16</v>
      </c>
      <c r="J3" s="54"/>
      <c r="K3" s="53" t="s">
        <v>1</v>
      </c>
      <c r="L3" s="54"/>
      <c r="M3" s="52" t="s">
        <v>11</v>
      </c>
      <c r="N3" s="52"/>
      <c r="O3" s="7"/>
      <c r="P3" s="7"/>
    </row>
    <row r="4" spans="1:16" x14ac:dyDescent="0.25">
      <c r="A4" s="10" t="s">
        <v>18</v>
      </c>
      <c r="B4" s="30">
        <v>40</v>
      </c>
      <c r="C4" s="45">
        <v>36</v>
      </c>
      <c r="D4" s="50">
        <f>C4/B4</f>
        <v>0.9</v>
      </c>
      <c r="E4" s="46">
        <v>14</v>
      </c>
      <c r="F4" s="47">
        <f>E4/B4</f>
        <v>0.35</v>
      </c>
      <c r="G4" s="46">
        <v>5</v>
      </c>
      <c r="H4" s="47">
        <f>G4/B4</f>
        <v>0.125</v>
      </c>
      <c r="I4" s="48">
        <v>1</v>
      </c>
      <c r="J4" s="47">
        <f>I4/B4</f>
        <v>2.5000000000000001E-2</v>
      </c>
      <c r="K4" s="48">
        <v>1</v>
      </c>
      <c r="L4" s="47">
        <f>K4/B4</f>
        <v>2.5000000000000001E-2</v>
      </c>
      <c r="M4" s="46">
        <v>15</v>
      </c>
      <c r="N4" s="47">
        <f>M4/B4</f>
        <v>0.375</v>
      </c>
      <c r="O4" s="7"/>
      <c r="P4" s="7"/>
    </row>
    <row r="5" spans="1:16" x14ac:dyDescent="0.25">
      <c r="A5" s="10" t="s">
        <v>19</v>
      </c>
      <c r="B5" s="30">
        <v>30</v>
      </c>
      <c r="C5" s="42">
        <v>22</v>
      </c>
      <c r="D5" s="50">
        <f t="shared" ref="D5:D13" si="0">C5/B5</f>
        <v>0.73333333333333328</v>
      </c>
      <c r="E5" s="42">
        <v>12</v>
      </c>
      <c r="F5" s="47">
        <f t="shared" ref="F5:F13" si="1">E5/B5</f>
        <v>0.4</v>
      </c>
      <c r="G5" s="42">
        <v>4</v>
      </c>
      <c r="H5" s="47">
        <f t="shared" ref="H5:H13" si="2">G5/B5</f>
        <v>0.13333333333333333</v>
      </c>
      <c r="I5" s="48">
        <v>0</v>
      </c>
      <c r="J5" s="47">
        <f t="shared" ref="J5:J12" si="3">I5/B5</f>
        <v>0</v>
      </c>
      <c r="K5" s="48">
        <v>1</v>
      </c>
      <c r="L5" s="47">
        <f t="shared" ref="L5:L12" si="4">K5/B5</f>
        <v>3.3333333333333333E-2</v>
      </c>
      <c r="M5" s="42">
        <v>5</v>
      </c>
      <c r="N5" s="47">
        <f t="shared" ref="N5:N12" si="5">M5/B5</f>
        <v>0.16666666666666666</v>
      </c>
    </row>
    <row r="6" spans="1:16" x14ac:dyDescent="0.25">
      <c r="A6" s="10" t="s">
        <v>20</v>
      </c>
      <c r="B6" s="30">
        <v>22</v>
      </c>
      <c r="C6" s="42">
        <v>3</v>
      </c>
      <c r="D6" s="50">
        <f t="shared" si="0"/>
        <v>0.13636363636363635</v>
      </c>
      <c r="E6" s="42">
        <v>0</v>
      </c>
      <c r="F6" s="47">
        <f t="shared" si="1"/>
        <v>0</v>
      </c>
      <c r="G6" s="42">
        <v>1</v>
      </c>
      <c r="H6" s="47">
        <f t="shared" si="2"/>
        <v>4.5454545454545456E-2</v>
      </c>
      <c r="I6" s="48">
        <v>0</v>
      </c>
      <c r="J6" s="47">
        <f t="shared" si="3"/>
        <v>0</v>
      </c>
      <c r="K6" s="49">
        <v>0</v>
      </c>
      <c r="L6" s="47">
        <f t="shared" si="4"/>
        <v>0</v>
      </c>
      <c r="M6" s="49">
        <v>2</v>
      </c>
      <c r="N6" s="47">
        <f t="shared" si="5"/>
        <v>9.0909090909090912E-2</v>
      </c>
    </row>
    <row r="7" spans="1:16" x14ac:dyDescent="0.25">
      <c r="A7" s="10" t="s">
        <v>21</v>
      </c>
      <c r="B7" s="30">
        <v>45</v>
      </c>
      <c r="C7" s="42">
        <v>20</v>
      </c>
      <c r="D7" s="50">
        <f t="shared" si="0"/>
        <v>0.44444444444444442</v>
      </c>
      <c r="E7" s="42">
        <v>5</v>
      </c>
      <c r="F7" s="47">
        <f t="shared" si="1"/>
        <v>0.1111111111111111</v>
      </c>
      <c r="G7" s="42">
        <v>1</v>
      </c>
      <c r="H7" s="47">
        <f t="shared" si="2"/>
        <v>2.2222222222222223E-2</v>
      </c>
      <c r="I7" s="48">
        <v>1</v>
      </c>
      <c r="J7" s="47">
        <f t="shared" si="3"/>
        <v>2.2222222222222223E-2</v>
      </c>
      <c r="K7" s="48">
        <v>1</v>
      </c>
      <c r="L7" s="47">
        <f t="shared" si="4"/>
        <v>2.2222222222222223E-2</v>
      </c>
      <c r="M7" s="42">
        <v>12</v>
      </c>
      <c r="N7" s="47">
        <f t="shared" si="5"/>
        <v>0.26666666666666666</v>
      </c>
    </row>
    <row r="8" spans="1:16" x14ac:dyDescent="0.25">
      <c r="A8" s="10" t="s">
        <v>22</v>
      </c>
      <c r="B8" s="30">
        <v>89</v>
      </c>
      <c r="C8" s="42">
        <v>11</v>
      </c>
      <c r="D8" s="50">
        <f t="shared" si="0"/>
        <v>0.12359550561797752</v>
      </c>
      <c r="E8" s="42">
        <v>3</v>
      </c>
      <c r="F8" s="47">
        <f t="shared" si="1"/>
        <v>3.3707865168539325E-2</v>
      </c>
      <c r="G8" s="42">
        <v>1</v>
      </c>
      <c r="H8" s="47">
        <f t="shared" si="2"/>
        <v>1.1235955056179775E-2</v>
      </c>
      <c r="I8" s="48">
        <v>0</v>
      </c>
      <c r="J8" s="47">
        <f t="shared" si="3"/>
        <v>0</v>
      </c>
      <c r="K8" s="49">
        <v>0</v>
      </c>
      <c r="L8" s="47">
        <f t="shared" si="4"/>
        <v>0</v>
      </c>
      <c r="M8" s="49">
        <v>7</v>
      </c>
      <c r="N8" s="47">
        <f t="shared" si="5"/>
        <v>7.8651685393258425E-2</v>
      </c>
    </row>
    <row r="9" spans="1:16" x14ac:dyDescent="0.25">
      <c r="A9" s="10" t="s">
        <v>23</v>
      </c>
      <c r="B9" s="44">
        <v>39</v>
      </c>
      <c r="C9" s="42">
        <v>13</v>
      </c>
      <c r="D9" s="50">
        <f t="shared" si="0"/>
        <v>0.33333333333333331</v>
      </c>
      <c r="E9" s="42">
        <v>1</v>
      </c>
      <c r="F9" s="47">
        <f t="shared" si="1"/>
        <v>2.564102564102564E-2</v>
      </c>
      <c r="G9" s="42">
        <v>4</v>
      </c>
      <c r="H9" s="47">
        <f t="shared" si="2"/>
        <v>0.10256410256410256</v>
      </c>
      <c r="I9" s="48">
        <v>1</v>
      </c>
      <c r="J9" s="47">
        <f t="shared" si="3"/>
        <v>2.564102564102564E-2</v>
      </c>
      <c r="K9" s="48">
        <v>1</v>
      </c>
      <c r="L9" s="47">
        <f t="shared" si="4"/>
        <v>2.564102564102564E-2</v>
      </c>
      <c r="M9" s="42">
        <v>6</v>
      </c>
      <c r="N9" s="47">
        <f t="shared" si="5"/>
        <v>0.15384615384615385</v>
      </c>
    </row>
    <row r="10" spans="1:16" x14ac:dyDescent="0.25">
      <c r="A10" s="10" t="s">
        <v>24</v>
      </c>
      <c r="B10" s="44">
        <v>72</v>
      </c>
      <c r="C10" s="42">
        <v>15</v>
      </c>
      <c r="D10" s="50">
        <f t="shared" si="0"/>
        <v>0.20833333333333334</v>
      </c>
      <c r="E10" s="42">
        <v>3</v>
      </c>
      <c r="F10" s="47">
        <f t="shared" si="1"/>
        <v>4.1666666666666664E-2</v>
      </c>
      <c r="G10" s="42">
        <v>3</v>
      </c>
      <c r="H10" s="47">
        <f t="shared" si="2"/>
        <v>4.1666666666666664E-2</v>
      </c>
      <c r="I10" s="48">
        <v>1</v>
      </c>
      <c r="J10" s="47">
        <f t="shared" si="3"/>
        <v>1.3888888888888888E-2</v>
      </c>
      <c r="K10" s="48">
        <v>1</v>
      </c>
      <c r="L10" s="47">
        <f t="shared" si="4"/>
        <v>1.3888888888888888E-2</v>
      </c>
      <c r="M10" s="42">
        <v>8</v>
      </c>
      <c r="N10" s="47">
        <f t="shared" si="5"/>
        <v>0.1111111111111111</v>
      </c>
    </row>
    <row r="11" spans="1:16" x14ac:dyDescent="0.25">
      <c r="A11" s="10" t="s">
        <v>25</v>
      </c>
      <c r="B11" s="44">
        <v>21</v>
      </c>
      <c r="C11" s="42">
        <v>6</v>
      </c>
      <c r="D11" s="50">
        <f t="shared" si="0"/>
        <v>0.2857142857142857</v>
      </c>
      <c r="E11" s="42">
        <v>3</v>
      </c>
      <c r="F11" s="47">
        <f t="shared" si="1"/>
        <v>0.14285714285714285</v>
      </c>
      <c r="G11" s="42">
        <v>0</v>
      </c>
      <c r="H11" s="47">
        <f t="shared" si="2"/>
        <v>0</v>
      </c>
      <c r="I11" s="48">
        <v>0</v>
      </c>
      <c r="J11" s="47">
        <f t="shared" si="3"/>
        <v>0</v>
      </c>
      <c r="K11" s="49">
        <v>0</v>
      </c>
      <c r="L11" s="47">
        <f t="shared" si="4"/>
        <v>0</v>
      </c>
      <c r="M11" s="42">
        <v>3</v>
      </c>
      <c r="N11" s="47">
        <f t="shared" si="5"/>
        <v>0.14285714285714285</v>
      </c>
    </row>
    <row r="12" spans="1:16" x14ac:dyDescent="0.25">
      <c r="A12" s="10" t="s">
        <v>26</v>
      </c>
      <c r="B12" s="44">
        <v>6</v>
      </c>
      <c r="C12" s="42">
        <v>3</v>
      </c>
      <c r="D12" s="50">
        <f t="shared" si="0"/>
        <v>0.5</v>
      </c>
      <c r="E12" s="42">
        <v>0</v>
      </c>
      <c r="F12" s="47">
        <f t="shared" si="1"/>
        <v>0</v>
      </c>
      <c r="G12" s="42">
        <v>1</v>
      </c>
      <c r="H12" s="47">
        <f t="shared" si="2"/>
        <v>0.16666666666666666</v>
      </c>
      <c r="I12" s="48">
        <v>1</v>
      </c>
      <c r="J12" s="47">
        <f t="shared" si="3"/>
        <v>0.16666666666666666</v>
      </c>
      <c r="K12" s="49">
        <v>0</v>
      </c>
      <c r="L12" s="47">
        <f t="shared" si="4"/>
        <v>0</v>
      </c>
      <c r="M12" s="42">
        <v>1</v>
      </c>
      <c r="N12" s="47">
        <f t="shared" si="5"/>
        <v>0.16666666666666666</v>
      </c>
    </row>
    <row r="13" spans="1:16" x14ac:dyDescent="0.25">
      <c r="A13" s="9" t="s">
        <v>7</v>
      </c>
      <c r="B13" s="32">
        <f>SUM(B4:B12)</f>
        <v>364</v>
      </c>
      <c r="C13" s="32">
        <f>SUM(C4:C12)</f>
        <v>129</v>
      </c>
      <c r="D13" s="50">
        <f t="shared" si="0"/>
        <v>0.35439560439560441</v>
      </c>
      <c r="E13" s="32">
        <f>SUM(E4:E12)</f>
        <v>41</v>
      </c>
      <c r="F13" s="47">
        <f t="shared" si="1"/>
        <v>0.11263736263736264</v>
      </c>
      <c r="G13" s="32">
        <f>SUM(G4:G12)</f>
        <v>20</v>
      </c>
      <c r="H13" s="47">
        <f t="shared" si="2"/>
        <v>5.4945054945054944E-2</v>
      </c>
      <c r="I13" s="33">
        <f>SUM(I4:I12)</f>
        <v>5</v>
      </c>
      <c r="J13" s="47">
        <f>I13/B13</f>
        <v>1.3736263736263736E-2</v>
      </c>
      <c r="K13" s="33">
        <f>SUM(K4:K12)</f>
        <v>5</v>
      </c>
      <c r="L13" s="47">
        <f>K13/B13</f>
        <v>1.3736263736263736E-2</v>
      </c>
      <c r="M13" s="32">
        <f>SUM(M4:M12)</f>
        <v>59</v>
      </c>
      <c r="N13" s="47">
        <f>M13/B13</f>
        <v>0.16208791208791209</v>
      </c>
    </row>
    <row r="15" spans="1:16" x14ac:dyDescent="0.25">
      <c r="A15" s="6" t="s">
        <v>33</v>
      </c>
      <c r="B15" s="6"/>
      <c r="C15" s="6"/>
      <c r="D15" s="6"/>
    </row>
  </sheetData>
  <mergeCells count="7">
    <mergeCell ref="A1:N1"/>
    <mergeCell ref="A2:N2"/>
    <mergeCell ref="E3:F3"/>
    <mergeCell ref="G3:H3"/>
    <mergeCell ref="M3:N3"/>
    <mergeCell ref="I3:J3"/>
    <mergeCell ref="K3:L3"/>
  </mergeCells>
  <pageMargins left="0.7" right="0.7" top="0.75" bottom="0.75" header="0.3" footer="0.3"/>
  <pageSetup paperSize="9" orientation="portrait" r:id="rId1"/>
  <headerFooter>
    <oddHeader>&amp;L&amp;"Calibri"&amp;10 Official&amp;1#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Q2</vt:lpstr>
      <vt:lpstr>Q3</vt:lpstr>
      <vt:lpstr>Q4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mreed</dc:creator>
  <cp:lastModifiedBy>Shishodia, Tim</cp:lastModifiedBy>
  <cp:lastPrinted>2017-02-21T14:25:42Z</cp:lastPrinted>
  <dcterms:created xsi:type="dcterms:W3CDTF">2015-09-08T09:10:29Z</dcterms:created>
  <dcterms:modified xsi:type="dcterms:W3CDTF">2018-02-08T14:24:13Z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63da656-5c75-4f6d-9461-4a3ce9a537cc_Enabled">
    <vt:lpwstr>True</vt:lpwstr>
  </property>
  <property fmtid="{D5CDD505-2E9C-101B-9397-08002B2CF9AE}" pid="3" name="MSIP_Label_763da656-5c75-4f6d-9461-4a3ce9a537cc_SiteId">
    <vt:lpwstr>d9d3f5ac-f803-49be-949f-14a7074d74a7</vt:lpwstr>
  </property>
  <property fmtid="{D5CDD505-2E9C-101B-9397-08002B2CF9AE}" pid="4" name="MSIP_Label_763da656-5c75-4f6d-9461-4a3ce9a537cc_Ref">
    <vt:lpwstr>https://api.informationprotection.azure.com/api/d9d3f5ac-f803-49be-949f-14a7074d74a7</vt:lpwstr>
  </property>
  <property fmtid="{D5CDD505-2E9C-101B-9397-08002B2CF9AE}" pid="5" name="MSIP_Label_763da656-5c75-4f6d-9461-4a3ce9a537cc_SetBy">
    <vt:lpwstr>Tim.Shishodia@richmondandwandsworth.gov.uk</vt:lpwstr>
  </property>
  <property fmtid="{D5CDD505-2E9C-101B-9397-08002B2CF9AE}" pid="6" name="MSIP_Label_763da656-5c75-4f6d-9461-4a3ce9a537cc_SetDate">
    <vt:lpwstr>2017-12-06T12:53:17.5216101+00:00</vt:lpwstr>
  </property>
  <property fmtid="{D5CDD505-2E9C-101B-9397-08002B2CF9AE}" pid="7" name="MSIP_Label_763da656-5c75-4f6d-9461-4a3ce9a537cc_Name">
    <vt:lpwstr>Official</vt:lpwstr>
  </property>
  <property fmtid="{D5CDD505-2E9C-101B-9397-08002B2CF9AE}" pid="8" name="MSIP_Label_763da656-5c75-4f6d-9461-4a3ce9a537cc_Application">
    <vt:lpwstr>Microsoft Azure Information Protection</vt:lpwstr>
  </property>
  <property fmtid="{D5CDD505-2E9C-101B-9397-08002B2CF9AE}" pid="9" name="MSIP_Label_763da656-5c75-4f6d-9461-4a3ce9a537cc_Extended_MSFT_Method">
    <vt:lpwstr>Automatic</vt:lpwstr>
  </property>
  <property fmtid="{D5CDD505-2E9C-101B-9397-08002B2CF9AE}" pid="10" name="Sensitivity">
    <vt:lpwstr>Official</vt:lpwstr>
  </property>
</Properties>
</file>